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soha\اللؤلؤه\"/>
    </mc:Choice>
  </mc:AlternateContent>
  <xr:revisionPtr revIDLastSave="0" documentId="13_ncr:1_{B84118AD-85CF-46BA-9081-5891649A7AE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heet1" sheetId="1" r:id="rId1"/>
    <sheet name="Sheet2" sheetId="2" r:id="rId2"/>
    <sheet name="TEST" sheetId="3" r:id="rId3"/>
    <sheet name="Sheet3" sheetId="4" r:id="rId4"/>
  </sheets>
  <externalReferences>
    <externalReference r:id="rId5"/>
  </externalReferences>
  <definedNames>
    <definedName name="_xlnm._FilterDatabase" localSheetId="0" hidden="1">Sheet1!$A$1:$N$1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3" l="1"/>
  <c r="Q41" i="3"/>
  <c r="Q3" i="3"/>
  <c r="P41" i="4"/>
  <c r="T42" i="4"/>
  <c r="R42" i="4"/>
  <c r="T41" i="4"/>
  <c r="R41" i="4"/>
  <c r="T40" i="4"/>
  <c r="R40" i="4"/>
  <c r="T39" i="4"/>
  <c r="R39" i="4"/>
  <c r="T38" i="4"/>
  <c r="R38" i="4"/>
  <c r="T37" i="4"/>
  <c r="R37" i="4"/>
  <c r="T36" i="4"/>
  <c r="R36" i="4"/>
  <c r="T35" i="4"/>
  <c r="T34" i="4"/>
  <c r="R34" i="4"/>
  <c r="T33" i="4"/>
  <c r="R33" i="4"/>
  <c r="T32" i="4"/>
  <c r="R32" i="4"/>
  <c r="T31" i="4"/>
  <c r="R31" i="4"/>
  <c r="T30" i="4"/>
  <c r="R30" i="4"/>
  <c r="T29" i="4"/>
  <c r="R29" i="4"/>
  <c r="T28" i="4"/>
  <c r="R28" i="4"/>
  <c r="T27" i="4"/>
  <c r="R27" i="4"/>
  <c r="T26" i="4"/>
  <c r="R26" i="4"/>
  <c r="T25" i="4"/>
  <c r="R25" i="4"/>
  <c r="T24" i="4"/>
  <c r="R24" i="4"/>
  <c r="T23" i="4"/>
  <c r="R23" i="4"/>
  <c r="T22" i="4"/>
  <c r="T21" i="4"/>
  <c r="R21" i="4"/>
  <c r="T20" i="4"/>
  <c r="R20" i="4"/>
  <c r="T19" i="4"/>
  <c r="R19" i="4"/>
  <c r="T18" i="4"/>
  <c r="R17" i="4"/>
  <c r="R16" i="4"/>
  <c r="T15" i="4"/>
  <c r="R15" i="4"/>
  <c r="T14" i="4"/>
  <c r="R14" i="4"/>
  <c r="T13" i="4"/>
  <c r="R13" i="4"/>
  <c r="T12" i="4"/>
  <c r="R12" i="4"/>
  <c r="T11" i="4"/>
  <c r="R11" i="4"/>
  <c r="T10" i="4"/>
  <c r="R10" i="4"/>
  <c r="T9" i="4"/>
  <c r="R9" i="4"/>
  <c r="T8" i="4"/>
  <c r="R8" i="4"/>
  <c r="T7" i="4"/>
  <c r="R7" i="4"/>
  <c r="T6" i="4"/>
  <c r="R6" i="4"/>
  <c r="T5" i="4"/>
  <c r="R5" i="4"/>
  <c r="T4" i="4"/>
  <c r="R4" i="4"/>
  <c r="T3" i="4"/>
  <c r="R3" i="4"/>
  <c r="T2" i="4"/>
  <c r="R2" i="4"/>
  <c r="T43" i="4" l="1"/>
  <c r="O18" i="3"/>
  <c r="O3" i="3"/>
  <c r="J41" i="3"/>
  <c r="E3" i="3"/>
  <c r="G3" i="3"/>
  <c r="G41" i="3"/>
  <c r="M41" i="4"/>
  <c r="L41" i="4"/>
  <c r="K41" i="4"/>
  <c r="I41" i="4"/>
  <c r="H41" i="4"/>
  <c r="N40" i="4"/>
  <c r="G40" i="4"/>
  <c r="J40" i="4" s="1"/>
  <c r="O40" i="4" s="1"/>
  <c r="Q40" i="4" s="1"/>
  <c r="E40" i="4"/>
  <c r="N39" i="4"/>
  <c r="G39" i="4"/>
  <c r="J39" i="4" s="1"/>
  <c r="O39" i="4" s="1"/>
  <c r="Q39" i="4" s="1"/>
  <c r="E39" i="4"/>
  <c r="N38" i="4"/>
  <c r="G38" i="4"/>
  <c r="J38" i="4" s="1"/>
  <c r="O38" i="4" s="1"/>
  <c r="Q38" i="4" s="1"/>
  <c r="E38" i="4"/>
  <c r="N37" i="4"/>
  <c r="G37" i="4"/>
  <c r="J37" i="4" s="1"/>
  <c r="O37" i="4" s="1"/>
  <c r="Q37" i="4" s="1"/>
  <c r="E37" i="4"/>
  <c r="N36" i="4"/>
  <c r="G36" i="4"/>
  <c r="J36" i="4" s="1"/>
  <c r="O36" i="4" s="1"/>
  <c r="Q36" i="4" s="1"/>
  <c r="E36" i="4"/>
  <c r="N35" i="4"/>
  <c r="G35" i="4"/>
  <c r="J35" i="4" s="1"/>
  <c r="O35" i="4" s="1"/>
  <c r="Q35" i="4" s="1"/>
  <c r="E35" i="4"/>
  <c r="N34" i="4"/>
  <c r="G34" i="4"/>
  <c r="J34" i="4" s="1"/>
  <c r="O34" i="4" s="1"/>
  <c r="Q34" i="4" s="1"/>
  <c r="E34" i="4"/>
  <c r="N33" i="4"/>
  <c r="G33" i="4"/>
  <c r="J33" i="4" s="1"/>
  <c r="O33" i="4" s="1"/>
  <c r="Q33" i="4" s="1"/>
  <c r="E33" i="4"/>
  <c r="N32" i="4"/>
  <c r="G32" i="4"/>
  <c r="J32" i="4" s="1"/>
  <c r="O32" i="4" s="1"/>
  <c r="Q32" i="4" s="1"/>
  <c r="E32" i="4"/>
  <c r="N31" i="4"/>
  <c r="G31" i="4"/>
  <c r="J31" i="4" s="1"/>
  <c r="O31" i="4" s="1"/>
  <c r="Q31" i="4" s="1"/>
  <c r="E31" i="4"/>
  <c r="N30" i="4"/>
  <c r="G30" i="4"/>
  <c r="J30" i="4" s="1"/>
  <c r="O30" i="4" s="1"/>
  <c r="Q30" i="4" s="1"/>
  <c r="E30" i="4"/>
  <c r="N29" i="4"/>
  <c r="G29" i="4"/>
  <c r="J29" i="4" s="1"/>
  <c r="O29" i="4" s="1"/>
  <c r="Q29" i="4" s="1"/>
  <c r="E29" i="4"/>
  <c r="N28" i="4"/>
  <c r="G28" i="4"/>
  <c r="J28" i="4" s="1"/>
  <c r="O28" i="4" s="1"/>
  <c r="Q28" i="4" s="1"/>
  <c r="E28" i="4"/>
  <c r="N27" i="4"/>
  <c r="G27" i="4"/>
  <c r="J27" i="4" s="1"/>
  <c r="O27" i="4" s="1"/>
  <c r="Q27" i="4" s="1"/>
  <c r="E27" i="4"/>
  <c r="N26" i="4"/>
  <c r="G26" i="4"/>
  <c r="J26" i="4" s="1"/>
  <c r="O26" i="4" s="1"/>
  <c r="Q26" i="4" s="1"/>
  <c r="E26" i="4"/>
  <c r="N25" i="4"/>
  <c r="G25" i="4"/>
  <c r="J25" i="4" s="1"/>
  <c r="O25" i="4" s="1"/>
  <c r="Q25" i="4" s="1"/>
  <c r="E25" i="4"/>
  <c r="N24" i="4"/>
  <c r="G24" i="4"/>
  <c r="J24" i="4" s="1"/>
  <c r="O24" i="4" s="1"/>
  <c r="Q24" i="4" s="1"/>
  <c r="E24" i="4"/>
  <c r="N23" i="4"/>
  <c r="G23" i="4"/>
  <c r="J23" i="4" s="1"/>
  <c r="O23" i="4" s="1"/>
  <c r="Q23" i="4" s="1"/>
  <c r="E23" i="4"/>
  <c r="N22" i="4"/>
  <c r="G22" i="4"/>
  <c r="J22" i="4" s="1"/>
  <c r="O22" i="4" s="1"/>
  <c r="Q22" i="4" s="1"/>
  <c r="E22" i="4"/>
  <c r="N21" i="4"/>
  <c r="G21" i="4"/>
  <c r="J21" i="4" s="1"/>
  <c r="O21" i="4" s="1"/>
  <c r="Q21" i="4" s="1"/>
  <c r="E21" i="4"/>
  <c r="N20" i="4"/>
  <c r="G20" i="4"/>
  <c r="J20" i="4" s="1"/>
  <c r="O20" i="4" s="1"/>
  <c r="Q20" i="4" s="1"/>
  <c r="E20" i="4"/>
  <c r="N19" i="4"/>
  <c r="G19" i="4"/>
  <c r="J19" i="4" s="1"/>
  <c r="O19" i="4" s="1"/>
  <c r="Q19" i="4" s="1"/>
  <c r="E19" i="4"/>
  <c r="N18" i="4"/>
  <c r="G18" i="4"/>
  <c r="J18" i="4" s="1"/>
  <c r="O18" i="4" s="1"/>
  <c r="Q18" i="4" s="1"/>
  <c r="E18" i="4"/>
  <c r="N17" i="4"/>
  <c r="G17" i="4"/>
  <c r="J17" i="4" s="1"/>
  <c r="O17" i="4" s="1"/>
  <c r="Q17" i="4" s="1"/>
  <c r="E17" i="4"/>
  <c r="N16" i="4"/>
  <c r="G16" i="4"/>
  <c r="J16" i="4" s="1"/>
  <c r="O16" i="4" s="1"/>
  <c r="Q16" i="4" s="1"/>
  <c r="E16" i="4"/>
  <c r="N15" i="4"/>
  <c r="G15" i="4"/>
  <c r="J15" i="4" s="1"/>
  <c r="O15" i="4" s="1"/>
  <c r="Q15" i="4" s="1"/>
  <c r="E15" i="4"/>
  <c r="N14" i="4"/>
  <c r="G14" i="4"/>
  <c r="J14" i="4" s="1"/>
  <c r="O14" i="4" s="1"/>
  <c r="Q14" i="4" s="1"/>
  <c r="E14" i="4"/>
  <c r="N13" i="4"/>
  <c r="G13" i="4"/>
  <c r="J13" i="4" s="1"/>
  <c r="O13" i="4" s="1"/>
  <c r="Q13" i="4" s="1"/>
  <c r="E13" i="4"/>
  <c r="N12" i="4"/>
  <c r="G12" i="4"/>
  <c r="J12" i="4" s="1"/>
  <c r="O12" i="4" s="1"/>
  <c r="Q12" i="4" s="1"/>
  <c r="E12" i="4"/>
  <c r="N11" i="4"/>
  <c r="G11" i="4"/>
  <c r="J11" i="4" s="1"/>
  <c r="O11" i="4" s="1"/>
  <c r="Q11" i="4" s="1"/>
  <c r="E11" i="4"/>
  <c r="N10" i="4"/>
  <c r="G10" i="4"/>
  <c r="J10" i="4" s="1"/>
  <c r="O10" i="4" s="1"/>
  <c r="Q10" i="4" s="1"/>
  <c r="E10" i="4"/>
  <c r="N9" i="4"/>
  <c r="G9" i="4"/>
  <c r="J9" i="4" s="1"/>
  <c r="O9" i="4" s="1"/>
  <c r="Q9" i="4" s="1"/>
  <c r="E9" i="4"/>
  <c r="N8" i="4"/>
  <c r="G8" i="4"/>
  <c r="J8" i="4" s="1"/>
  <c r="O8" i="4" s="1"/>
  <c r="Q8" i="4" s="1"/>
  <c r="E8" i="4"/>
  <c r="N7" i="4"/>
  <c r="G7" i="4"/>
  <c r="J7" i="4" s="1"/>
  <c r="O7" i="4" s="1"/>
  <c r="Q7" i="4" s="1"/>
  <c r="E7" i="4"/>
  <c r="N6" i="4"/>
  <c r="G6" i="4"/>
  <c r="J6" i="4" s="1"/>
  <c r="O6" i="4" s="1"/>
  <c r="Q6" i="4" s="1"/>
  <c r="E6" i="4"/>
  <c r="N5" i="4"/>
  <c r="G5" i="4"/>
  <c r="J5" i="4" s="1"/>
  <c r="O5" i="4" s="1"/>
  <c r="Q5" i="4" s="1"/>
  <c r="E5" i="4"/>
  <c r="N4" i="4"/>
  <c r="G4" i="4"/>
  <c r="J4" i="4" s="1"/>
  <c r="O4" i="4" s="1"/>
  <c r="Q4" i="4" s="1"/>
  <c r="E4" i="4"/>
  <c r="N3" i="4"/>
  <c r="G3" i="4"/>
  <c r="J3" i="4" s="1"/>
  <c r="O3" i="4" s="1"/>
  <c r="Q3" i="4" s="1"/>
  <c r="E3" i="4"/>
  <c r="N2" i="4"/>
  <c r="N41" i="4" s="1"/>
  <c r="G2" i="4"/>
  <c r="G41" i="4" s="1"/>
  <c r="P41" i="3"/>
  <c r="J2" i="4" l="1"/>
  <c r="O2" i="4" l="1"/>
  <c r="J41" i="4"/>
  <c r="O41" i="4" l="1"/>
  <c r="Q2" i="4"/>
  <c r="Q41" i="4" s="1"/>
  <c r="M41" i="3"/>
  <c r="L41" i="3"/>
  <c r="K41" i="3"/>
  <c r="I41" i="3"/>
  <c r="H41" i="3"/>
  <c r="O34" i="3"/>
  <c r="Q34" i="3" s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2" i="3"/>
  <c r="N41" i="3" s="1"/>
  <c r="E40" i="3"/>
  <c r="G40" i="3" s="1"/>
  <c r="J40" i="3" s="1"/>
  <c r="E39" i="3"/>
  <c r="E38" i="3"/>
  <c r="E37" i="3"/>
  <c r="G37" i="3" s="1"/>
  <c r="J37" i="3" s="1"/>
  <c r="O37" i="3" s="1"/>
  <c r="Q37" i="3" s="1"/>
  <c r="E36" i="3"/>
  <c r="G36" i="3" s="1"/>
  <c r="J36" i="3" s="1"/>
  <c r="E35" i="3"/>
  <c r="E34" i="3"/>
  <c r="G34" i="3" s="1"/>
  <c r="J34" i="3" s="1"/>
  <c r="E33" i="3"/>
  <c r="G33" i="3" s="1"/>
  <c r="J33" i="3" s="1"/>
  <c r="O33" i="3" s="1"/>
  <c r="Q33" i="3" s="1"/>
  <c r="E32" i="3"/>
  <c r="G32" i="3" s="1"/>
  <c r="J32" i="3" s="1"/>
  <c r="E31" i="3"/>
  <c r="E30" i="3"/>
  <c r="G30" i="3" s="1"/>
  <c r="J30" i="3" s="1"/>
  <c r="O30" i="3" s="1"/>
  <c r="Q30" i="3" s="1"/>
  <c r="E29" i="3"/>
  <c r="G29" i="3" s="1"/>
  <c r="J29" i="3" s="1"/>
  <c r="O29" i="3" s="1"/>
  <c r="Q29" i="3" s="1"/>
  <c r="E28" i="3"/>
  <c r="G28" i="3" s="1"/>
  <c r="J28" i="3" s="1"/>
  <c r="E27" i="3"/>
  <c r="G27" i="3" s="1"/>
  <c r="J27" i="3" s="1"/>
  <c r="O27" i="3" s="1"/>
  <c r="Q27" i="3" s="1"/>
  <c r="E26" i="3"/>
  <c r="G26" i="3" s="1"/>
  <c r="J26" i="3" s="1"/>
  <c r="O26" i="3" s="1"/>
  <c r="Q26" i="3" s="1"/>
  <c r="E25" i="3"/>
  <c r="G25" i="3" s="1"/>
  <c r="J25" i="3" s="1"/>
  <c r="O25" i="3" s="1"/>
  <c r="Q25" i="3" s="1"/>
  <c r="E24" i="3"/>
  <c r="G24" i="3" s="1"/>
  <c r="J24" i="3" s="1"/>
  <c r="E23" i="3"/>
  <c r="E22" i="3"/>
  <c r="E21" i="3"/>
  <c r="G21" i="3" s="1"/>
  <c r="J21" i="3" s="1"/>
  <c r="O21" i="3" s="1"/>
  <c r="Q21" i="3" s="1"/>
  <c r="E20" i="3"/>
  <c r="G20" i="3" s="1"/>
  <c r="J20" i="3" s="1"/>
  <c r="E19" i="3"/>
  <c r="G19" i="3" s="1"/>
  <c r="J19" i="3" s="1"/>
  <c r="O19" i="3" s="1"/>
  <c r="Q19" i="3" s="1"/>
  <c r="E18" i="3"/>
  <c r="G18" i="3" s="1"/>
  <c r="J18" i="3" s="1"/>
  <c r="Q18" i="3" s="1"/>
  <c r="E17" i="3"/>
  <c r="G17" i="3" s="1"/>
  <c r="J17" i="3" s="1"/>
  <c r="O17" i="3" s="1"/>
  <c r="Q17" i="3" s="1"/>
  <c r="E16" i="3"/>
  <c r="G16" i="3" s="1"/>
  <c r="J16" i="3" s="1"/>
  <c r="E15" i="3"/>
  <c r="E14" i="3"/>
  <c r="E13" i="3"/>
  <c r="G13" i="3" s="1"/>
  <c r="J13" i="3" s="1"/>
  <c r="O13" i="3" s="1"/>
  <c r="Q13" i="3" s="1"/>
  <c r="E12" i="3"/>
  <c r="G12" i="3" s="1"/>
  <c r="J12" i="3" s="1"/>
  <c r="E11" i="3"/>
  <c r="G11" i="3" s="1"/>
  <c r="J11" i="3" s="1"/>
  <c r="O11" i="3" s="1"/>
  <c r="Q11" i="3" s="1"/>
  <c r="E10" i="3"/>
  <c r="E9" i="3"/>
  <c r="G9" i="3" s="1"/>
  <c r="J9" i="3" s="1"/>
  <c r="O9" i="3" s="1"/>
  <c r="Q9" i="3" s="1"/>
  <c r="E8" i="3"/>
  <c r="G8" i="3" s="1"/>
  <c r="J8" i="3" s="1"/>
  <c r="E7" i="3"/>
  <c r="G7" i="3" s="1"/>
  <c r="J7" i="3" s="1"/>
  <c r="O7" i="3" s="1"/>
  <c r="Q7" i="3" s="1"/>
  <c r="E6" i="3"/>
  <c r="G6" i="3" s="1"/>
  <c r="J6" i="3" s="1"/>
  <c r="O6" i="3" s="1"/>
  <c r="Q6" i="3" s="1"/>
  <c r="E5" i="3"/>
  <c r="G5" i="3" s="1"/>
  <c r="J5" i="3" s="1"/>
  <c r="O5" i="3" s="1"/>
  <c r="Q5" i="3" s="1"/>
  <c r="G2" i="3"/>
  <c r="J2" i="3" s="1"/>
  <c r="G39" i="3"/>
  <c r="J39" i="3" s="1"/>
  <c r="O39" i="3" s="1"/>
  <c r="Q39" i="3" s="1"/>
  <c r="G38" i="3"/>
  <c r="J38" i="3" s="1"/>
  <c r="O38" i="3" s="1"/>
  <c r="Q38" i="3" s="1"/>
  <c r="G35" i="3"/>
  <c r="J35" i="3" s="1"/>
  <c r="O35" i="3" s="1"/>
  <c r="Q35" i="3" s="1"/>
  <c r="G31" i="3"/>
  <c r="J31" i="3" s="1"/>
  <c r="O31" i="3" s="1"/>
  <c r="Q31" i="3" s="1"/>
  <c r="G23" i="3"/>
  <c r="J23" i="3" s="1"/>
  <c r="O23" i="3" s="1"/>
  <c r="Q23" i="3" s="1"/>
  <c r="G22" i="3"/>
  <c r="J22" i="3" s="1"/>
  <c r="O22" i="3" s="1"/>
  <c r="Q22" i="3" s="1"/>
  <c r="G15" i="3"/>
  <c r="J15" i="3" s="1"/>
  <c r="O15" i="3" s="1"/>
  <c r="Q15" i="3" s="1"/>
  <c r="G14" i="3"/>
  <c r="J14" i="3" s="1"/>
  <c r="O14" i="3" s="1"/>
  <c r="Q14" i="3" s="1"/>
  <c r="G10" i="3"/>
  <c r="J10" i="3" s="1"/>
  <c r="O10" i="3" s="1"/>
  <c r="Q10" i="3" s="1"/>
  <c r="J3" i="3"/>
  <c r="E4" i="3"/>
  <c r="G4" i="3" s="1"/>
  <c r="J4" i="3" s="1"/>
  <c r="O4" i="3" s="1"/>
  <c r="Q4" i="3" s="1"/>
  <c r="H6" i="1"/>
  <c r="K6" i="1"/>
  <c r="O2" i="3" l="1"/>
  <c r="O8" i="3"/>
  <c r="Q8" i="3" s="1"/>
  <c r="O12" i="3"/>
  <c r="Q12" i="3" s="1"/>
  <c r="O16" i="3"/>
  <c r="Q16" i="3" s="1"/>
  <c r="O20" i="3"/>
  <c r="Q20" i="3" s="1"/>
  <c r="O24" i="3"/>
  <c r="Q24" i="3" s="1"/>
  <c r="O28" i="3"/>
  <c r="Q28" i="3" s="1"/>
  <c r="O32" i="3"/>
  <c r="Q32" i="3" s="1"/>
  <c r="O36" i="3"/>
  <c r="Q36" i="3" s="1"/>
  <c r="O40" i="3"/>
  <c r="Q40" i="3" s="1"/>
  <c r="K4" i="1"/>
  <c r="K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3" i="1"/>
  <c r="H4" i="1"/>
  <c r="H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3" i="1"/>
  <c r="Q2" i="3" l="1"/>
  <c r="D8" i="2"/>
  <c r="J16" i="2"/>
  <c r="K16" i="2" s="1"/>
  <c r="J15" i="2"/>
  <c r="K15" i="2" s="1"/>
  <c r="J14" i="2"/>
  <c r="K14" i="2" s="1"/>
  <c r="K18" i="2" l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42" i="1" l="1"/>
</calcChain>
</file>

<file path=xl/sharedStrings.xml><?xml version="1.0" encoding="utf-8"?>
<sst xmlns="http://schemas.openxmlformats.org/spreadsheetml/2006/main" count="312" uniqueCount="96">
  <si>
    <t>م</t>
  </si>
  <si>
    <t xml:space="preserve">الاسم  </t>
  </si>
  <si>
    <t>القسم</t>
  </si>
  <si>
    <t xml:space="preserve">الراتب
 الاساسى </t>
  </si>
  <si>
    <t>ايام
 الغياب</t>
  </si>
  <si>
    <t>ايام 
الحضور</t>
  </si>
  <si>
    <t>قيمة
 الحضور</t>
  </si>
  <si>
    <t>سلف</t>
  </si>
  <si>
    <t>جزاءات</t>
  </si>
  <si>
    <t>اجمالى
 الخصم</t>
  </si>
  <si>
    <t xml:space="preserve">صافى 
الراتب </t>
  </si>
  <si>
    <t xml:space="preserve">ايهاب سيد الرفاعى </t>
  </si>
  <si>
    <t>مدير التشغيل</t>
  </si>
  <si>
    <t>سامح فتحى عبد المولى</t>
  </si>
  <si>
    <t>شيف عمومى</t>
  </si>
  <si>
    <t>ايمن مفرح عبدالله</t>
  </si>
  <si>
    <t>شيف جزار</t>
  </si>
  <si>
    <t xml:space="preserve">محمد احمد قطب </t>
  </si>
  <si>
    <t xml:space="preserve">شيف مندى </t>
  </si>
  <si>
    <t>محمد حسين عمار</t>
  </si>
  <si>
    <t xml:space="preserve">فطاطرى </t>
  </si>
  <si>
    <t xml:space="preserve">محمد احمد عبد الصادق </t>
  </si>
  <si>
    <t>مدير اغذية</t>
  </si>
  <si>
    <t>مصطفى موسى</t>
  </si>
  <si>
    <t>اغذية ومشروبات</t>
  </si>
  <si>
    <t>محمد حرب عبد الحافظ</t>
  </si>
  <si>
    <t>شيف جريل</t>
  </si>
  <si>
    <t>احمد سليمان</t>
  </si>
  <si>
    <t>حسابات</t>
  </si>
  <si>
    <t xml:space="preserve">ايهاب احمد عبد الحميد </t>
  </si>
  <si>
    <t>سائق</t>
  </si>
  <si>
    <t>عمر فرزى عبدالله</t>
  </si>
  <si>
    <t>هانى حسين امين</t>
  </si>
  <si>
    <t>مساعد شيف</t>
  </si>
  <si>
    <t xml:space="preserve">عبد الرحمن سمير </t>
  </si>
  <si>
    <t>استقبال</t>
  </si>
  <si>
    <t>مارينا منير ميلاد</t>
  </si>
  <si>
    <t>عبد الرحمن هاشم على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</si>
  <si>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</si>
  <si>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</si>
  <si>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</si>
  <si>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</si>
  <si>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</si>
  <si>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>ياسر عوض</t>
  </si>
  <si>
    <t>هيد كاشير</t>
  </si>
  <si>
    <t xml:space="preserve">محمود سمير جمعة </t>
  </si>
  <si>
    <t xml:space="preserve">شيماء احمد عمر </t>
  </si>
  <si>
    <t>فارس محمد احمد</t>
  </si>
  <si>
    <t>علاء حمدى عوض</t>
  </si>
  <si>
    <t xml:space="preserve">سيد عبد القادر على </t>
  </si>
  <si>
    <t>مشرف امن</t>
  </si>
  <si>
    <t xml:space="preserve">هناء عبد الناصر </t>
  </si>
  <si>
    <t>هاوس</t>
  </si>
  <si>
    <t>صايم عيد محمد سلامه</t>
  </si>
  <si>
    <t>امن</t>
  </si>
  <si>
    <t>سليم عبد العاطى عبد السميع</t>
  </si>
  <si>
    <t>اسماعيل ابراهيم سعد</t>
  </si>
  <si>
    <t>محمد ميزار على السعدى</t>
  </si>
  <si>
    <t>سرفيس</t>
  </si>
  <si>
    <t>بسام ابراهيم معوض</t>
  </si>
  <si>
    <t>ابراهيم خالد سيد جمعة</t>
  </si>
  <si>
    <t>عيد فرحات سيد</t>
  </si>
  <si>
    <t xml:space="preserve">ابراهيم عيدسيد   </t>
  </si>
  <si>
    <t>محمد مفتاح</t>
  </si>
  <si>
    <t>استيوارد</t>
  </si>
  <si>
    <t>هشام عيد شوبك</t>
  </si>
  <si>
    <t>خالد عبد العزيزمفتاح</t>
  </si>
  <si>
    <t>على عيد شوبك</t>
  </si>
  <si>
    <t>ضياء مسعود</t>
  </si>
  <si>
    <t>حازم ابراهيم عبد العال</t>
  </si>
  <si>
    <t>عبد الكريم عبد العليم</t>
  </si>
  <si>
    <t>سيد عبد العليم يوسف</t>
  </si>
  <si>
    <t xml:space="preserve">محمد حسين محمد </t>
  </si>
  <si>
    <t>اجمالى</t>
  </si>
  <si>
    <t>محمد محمودعبدالله</t>
  </si>
  <si>
    <t xml:space="preserve">وائل حلمى </t>
  </si>
  <si>
    <t xml:space="preserve">مينا منير </t>
  </si>
  <si>
    <t>حساب قسم حسابات الادارة عن شهر اكتوبر (بمعرفة م. صلاح)</t>
  </si>
  <si>
    <t xml:space="preserve">حساب تصفية موظفين خلال شهر اكتوبر </t>
  </si>
  <si>
    <t>حراسة - مقطوع</t>
  </si>
  <si>
    <t>جناينى - مقطوع</t>
  </si>
  <si>
    <t>قيمة
 الغياب</t>
  </si>
  <si>
    <t>ايام 
الحضور الفعليه بعد خصم الغياب</t>
  </si>
  <si>
    <t>الراتب الشامل</t>
  </si>
  <si>
    <t>الاضافى</t>
  </si>
  <si>
    <t>اجمالى المستحقات</t>
  </si>
  <si>
    <t>خصم السلف</t>
  </si>
  <si>
    <t>جزاءات ادارية</t>
  </si>
  <si>
    <t>تأمينات</t>
  </si>
  <si>
    <t>خصومات اخري</t>
  </si>
  <si>
    <t>اجمالى الخصومات</t>
  </si>
  <si>
    <t>الراتب الصافى المستحق</t>
  </si>
  <si>
    <t>حوافز ومكافأت</t>
  </si>
  <si>
    <t>الاجر اليومي /30</t>
  </si>
  <si>
    <t>صافى الراتب قبل خصم السلف</t>
  </si>
  <si>
    <t>الاجمــــــــــــــــــالى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</si>
</sst>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0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7" xfId="0" applyBorder="1"/>
    <xf numFmtId="0" fontId="2" fillId="4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165" fontId="2" fillId="4" borderId="8" xfId="1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165" fontId="1" fillId="0" borderId="6" xfId="1" applyNumberFormat="1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165" fontId="1" fillId="7" borderId="5" xfId="1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1" fillId="0" borderId="11" xfId="0" applyNumberFormat="1" applyFont="1" applyBorder="1" applyAlignment="1">
      <alignment vertical="center"/>
    </xf>
    <xf numFmtId="165" fontId="1" fillId="9" borderId="21" xfId="0" applyNumberFormat="1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165" fontId="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65" fontId="7" fillId="0" borderId="22" xfId="0" applyNumberFormat="1" applyFont="1" applyBorder="1" applyAlignment="1">
      <alignment horizontal="center" vertical="center"/>
    </xf>
    <xf numFmtId="165" fontId="7" fillId="0" borderId="23" xfId="0" applyNumberFormat="1" applyFont="1" applyBorder="1" applyAlignment="1">
      <alignment horizontal="center" vertical="center"/>
    </xf>
    <xf numFmtId="0" fontId="1" fillId="10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64" fontId="9" fillId="0" borderId="8" xfId="1" applyFont="1" applyBorder="1" applyAlignment="1">
      <alignment horizontal="center" vertical="center"/>
    </xf>
    <xf numFmtId="0" fontId="10" fillId="0" borderId="8" xfId="2" applyBorder="1" applyAlignment="1">
      <alignment horizontal="center" vertical="center"/>
    </xf>
    <xf numFmtId="164" fontId="10" fillId="0" borderId="8" xfId="2" applyNumberForma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10" fillId="4" borderId="8" xfId="2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165" fontId="1" fillId="0" borderId="10" xfId="1" applyNumberFormat="1" applyFont="1" applyFill="1" applyBorder="1" applyAlignment="1">
      <alignment horizontal="center" vertical="center"/>
    </xf>
    <xf numFmtId="165" fontId="1" fillId="8" borderId="10" xfId="1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5" fontId="6" fillId="8" borderId="10" xfId="0" applyNumberFormat="1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right" vertical="center"/>
    </xf>
    <xf numFmtId="0" fontId="1" fillId="9" borderId="0" xfId="0" applyFont="1" applyFill="1" applyAlignment="1">
      <alignment horizontal="center" vertical="center"/>
    </xf>
    <xf numFmtId="165" fontId="1" fillId="9" borderId="0" xfId="1" applyNumberFormat="1" applyFont="1" applyFill="1" applyBorder="1" applyAlignment="1">
      <alignment horizontal="center" vertical="center"/>
    </xf>
    <xf numFmtId="1" fontId="1" fillId="9" borderId="0" xfId="1" applyNumberFormat="1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165" fontId="6" fillId="9" borderId="0" xfId="0" applyNumberFormat="1" applyFont="1" applyFill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5" fontId="1" fillId="8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8" borderId="0" xfId="0" applyNumberFormat="1" applyFont="1" applyFill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horizontal="center" vertical="center"/>
    </xf>
    <xf numFmtId="165" fontId="11" fillId="0" borderId="23" xfId="0" applyNumberFormat="1" applyFont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oha\&#1575;&#1604;&#1604;&#1572;&#1604;&#1572;&#1607;\&#1581;&#1587;&#1575;&#1576;%20&#1587;&#1604;&#1601;%20&#1575;&#1604;&#1605;&#1608;&#1592;&#1601;&#1610;&#1606;%20&#1588;&#1607;&#1585;%2010.xlsx" TargetMode="External"/><Relationship Id="rId1" Type="http://schemas.openxmlformats.org/officeDocument/2006/relationships/externalLinkPath" Target="&#1581;&#1587;&#1575;&#1576;%20&#1587;&#1604;&#1601;%20&#1575;&#1604;&#1605;&#1608;&#1592;&#1601;&#1610;&#1606;%20&#1588;&#1607;&#1585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الرئيسية"/>
      <sheetName val="ايهاب"/>
      <sheetName val="سامح"/>
      <sheetName val="ايمن مفرح"/>
      <sheetName val="محمد احمد قطب "/>
      <sheetName val="محمد حسين عمار"/>
      <sheetName val="محمد احمد عبد الصادق"/>
      <sheetName val="مصطفى موسى"/>
      <sheetName val="محمد حرب عبد الحافظ"/>
      <sheetName val="احمد سليمان"/>
      <sheetName val="ايهاب احمد عبد الحميد"/>
      <sheetName val="عمر فرزى عبدالله"/>
      <sheetName val="هانى حسين امين"/>
      <sheetName val="عبد الرحمن هاشم على"/>
      <sheetName val="عبد الرحمن سمير "/>
      <sheetName val="مارينا منير ميلاد"/>
      <sheetName val="ميرنا ماجد وجيه"/>
      <sheetName val="حمدى عوض بليدى "/>
      <sheetName val="محمد احمدجمعة ميهوب"/>
      <sheetName val="محمود سمير جمعة"/>
      <sheetName val="ياسر عوض "/>
      <sheetName val="فارس محمد احمد"/>
      <sheetName val="شيماء احمد عمر "/>
      <sheetName val="علاء حمدى عوض"/>
      <sheetName val="سيد عبد القادر على"/>
      <sheetName val="هناء عبد الناصر "/>
      <sheetName val="صايم عيد محمد سلامه"/>
      <sheetName val="اسماعيل ابراهيم سعد"/>
      <sheetName val="بسام ابراهيم معوض"/>
      <sheetName val="ابراهيم خالد سيد جمعة"/>
      <sheetName val="عيد فرحات سيد"/>
      <sheetName val="ابراهيم عيدسيد"/>
      <sheetName val="محمد مفتاح"/>
      <sheetName val="هشام عيد شوبك"/>
      <sheetName val="خالد عبد العزيزمفتاح"/>
      <sheetName val="عمر محروس "/>
      <sheetName val="على عيد شوبك"/>
      <sheetName val="ضياء مسعود"/>
      <sheetName val="حازم ابراهيم عبد العال "/>
      <sheetName val="سيد عبد العليم يوسف "/>
      <sheetName val="محمد حسين محمد "/>
      <sheetName val="محمد ميزار"/>
    </sheetNames>
    <sheetDataSet>
      <sheetData sheetId="0"/>
      <sheetData sheetId="1">
        <row r="3">
          <cell r="F3">
            <v>4000</v>
          </cell>
        </row>
      </sheetData>
      <sheetData sheetId="2">
        <row r="2">
          <cell r="B2" t="str">
            <v>سامح فتحى عبد المولى</v>
          </cell>
        </row>
        <row r="3">
          <cell r="F3">
            <v>3000</v>
          </cell>
        </row>
      </sheetData>
      <sheetData sheetId="3">
        <row r="2">
          <cell r="B2" t="str">
            <v>ايمن مفرح عبدالله</v>
          </cell>
        </row>
        <row r="3">
          <cell r="F3">
            <v>0</v>
          </cell>
        </row>
      </sheetData>
      <sheetData sheetId="4">
        <row r="2">
          <cell r="B2" t="str">
            <v xml:space="preserve">محمد احمد قطب </v>
          </cell>
        </row>
        <row r="3">
          <cell r="F3">
            <v>0</v>
          </cell>
        </row>
      </sheetData>
      <sheetData sheetId="5">
        <row r="2">
          <cell r="B2" t="str">
            <v>محمد حسين عمار</v>
          </cell>
        </row>
        <row r="3">
          <cell r="F3">
            <v>1000</v>
          </cell>
        </row>
      </sheetData>
      <sheetData sheetId="6">
        <row r="2">
          <cell r="B2" t="str">
            <v>محمد احمد عبد الصادق</v>
          </cell>
        </row>
        <row r="3">
          <cell r="F3">
            <v>1000</v>
          </cell>
        </row>
      </sheetData>
      <sheetData sheetId="7">
        <row r="2">
          <cell r="B2" t="str">
            <v>مصطفى موسى</v>
          </cell>
        </row>
        <row r="3">
          <cell r="F3">
            <v>0</v>
          </cell>
        </row>
      </sheetData>
      <sheetData sheetId="8">
        <row r="2">
          <cell r="B2" t="str">
            <v>محمد حرب عبد الحافظ</v>
          </cell>
        </row>
        <row r="3">
          <cell r="F3">
            <v>2000</v>
          </cell>
        </row>
      </sheetData>
      <sheetData sheetId="9">
        <row r="2">
          <cell r="B2" t="str">
            <v>احمد سليمان</v>
          </cell>
        </row>
        <row r="3">
          <cell r="F3">
            <v>3000</v>
          </cell>
        </row>
      </sheetData>
      <sheetData sheetId="10">
        <row r="2">
          <cell r="B2" t="str">
            <v>ايهاب احمد عبد الحميد</v>
          </cell>
        </row>
        <row r="3">
          <cell r="F3">
            <v>2400</v>
          </cell>
        </row>
      </sheetData>
      <sheetData sheetId="11">
        <row r="2">
          <cell r="B2" t="str">
            <v>عمر فرزى عبدالله</v>
          </cell>
        </row>
        <row r="3">
          <cell r="F3">
            <v>3000</v>
          </cell>
        </row>
      </sheetData>
      <sheetData sheetId="12">
        <row r="2">
          <cell r="B2" t="str">
            <v>هانى حسين امين</v>
          </cell>
        </row>
        <row r="3">
          <cell r="F3">
            <v>200</v>
          </cell>
        </row>
      </sheetData>
      <sheetData sheetId="13">
        <row r="2">
          <cell r="B2" t="str">
            <v>عبد الرحمن هاشم على</v>
          </cell>
        </row>
        <row r="3">
          <cell r="F3">
            <v>0</v>
          </cell>
        </row>
      </sheetData>
      <sheetData sheetId="14">
        <row r="2">
          <cell r="B2" t="str">
            <v xml:space="preserve">عبد الرحمن سمير </v>
          </cell>
        </row>
        <row r="3">
          <cell r="F3">
            <v>500</v>
          </cell>
        </row>
      </sheetData>
      <sheetData sheetId="15">
        <row r="2">
          <cell r="B2" t="str">
            <v>مارينا منير ميلاد</v>
          </cell>
        </row>
      </sheetData>
      <sheetData sheetId="16">
        <row r="2">
          <cell r="B2" t="str">
            <v>ميرنا ماجد وجيه</v>
          </cell>
        </row>
      </sheetData>
      <sheetData sheetId="17">
        <row r="3">
          <cell r="F3">
            <v>0</v>
          </cell>
        </row>
      </sheetData>
      <sheetData sheetId="18">
        <row r="2">
          <cell r="B2" t="str">
            <v>محمد احمدجمعة ميهوب</v>
          </cell>
        </row>
        <row r="3">
          <cell r="F3">
            <v>1000</v>
          </cell>
        </row>
      </sheetData>
      <sheetData sheetId="19">
        <row r="2">
          <cell r="B2" t="str">
            <v xml:space="preserve">محمود سمير جمعة </v>
          </cell>
        </row>
        <row r="3">
          <cell r="F3">
            <v>0</v>
          </cell>
        </row>
      </sheetData>
      <sheetData sheetId="20">
        <row r="2">
          <cell r="B2" t="str">
            <v>ياسر عوض</v>
          </cell>
        </row>
        <row r="3">
          <cell r="F3">
            <v>1000</v>
          </cell>
        </row>
      </sheetData>
      <sheetData sheetId="21">
        <row r="3">
          <cell r="F3">
            <v>100</v>
          </cell>
        </row>
      </sheetData>
      <sheetData sheetId="22">
        <row r="2">
          <cell r="B2" t="str">
            <v xml:space="preserve">شيماء احمد عمر </v>
          </cell>
        </row>
        <row r="3">
          <cell r="F3">
            <v>2000</v>
          </cell>
        </row>
      </sheetData>
      <sheetData sheetId="23">
        <row r="2">
          <cell r="B2" t="str">
            <v>علاء حمدى عوض</v>
          </cell>
        </row>
        <row r="3">
          <cell r="F3">
            <v>0</v>
          </cell>
        </row>
      </sheetData>
      <sheetData sheetId="24">
        <row r="2">
          <cell r="B2" t="str">
            <v>سيد عبد القادر على</v>
          </cell>
        </row>
        <row r="3">
          <cell r="F3">
            <v>0</v>
          </cell>
        </row>
      </sheetData>
      <sheetData sheetId="25">
        <row r="2">
          <cell r="B2" t="str">
            <v xml:space="preserve">هناء عبد الناصر </v>
          </cell>
        </row>
        <row r="3">
          <cell r="F3">
            <v>0</v>
          </cell>
        </row>
      </sheetData>
      <sheetData sheetId="26">
        <row r="2">
          <cell r="B2" t="str">
            <v>صايم عيد محمد سلامه</v>
          </cell>
        </row>
        <row r="3">
          <cell r="F3">
            <v>500</v>
          </cell>
        </row>
      </sheetData>
      <sheetData sheetId="27">
        <row r="2">
          <cell r="B2" t="str">
            <v>اسماعيل ابراهيم سعد</v>
          </cell>
        </row>
        <row r="3">
          <cell r="F3">
            <v>0</v>
          </cell>
        </row>
      </sheetData>
      <sheetData sheetId="28">
        <row r="2">
          <cell r="B2" t="str">
            <v>بسام ابراهيم معوض</v>
          </cell>
        </row>
        <row r="3">
          <cell r="F3">
            <v>900</v>
          </cell>
        </row>
      </sheetData>
      <sheetData sheetId="29">
        <row r="2">
          <cell r="B2" t="str">
            <v>ابراهيم خالد سيد جمعة</v>
          </cell>
        </row>
        <row r="3">
          <cell r="F3">
            <v>0</v>
          </cell>
        </row>
      </sheetData>
      <sheetData sheetId="30">
        <row r="2">
          <cell r="B2" t="str">
            <v>عيد فرحات سيد</v>
          </cell>
        </row>
        <row r="3">
          <cell r="F3">
            <v>0</v>
          </cell>
        </row>
      </sheetData>
      <sheetData sheetId="31">
        <row r="2">
          <cell r="B2" t="str">
            <v xml:space="preserve">ابراهيم عيدسيد   </v>
          </cell>
        </row>
        <row r="3">
          <cell r="F3">
            <v>500</v>
          </cell>
        </row>
      </sheetData>
      <sheetData sheetId="32">
        <row r="2">
          <cell r="B2" t="str">
            <v>محمد مفتاح</v>
          </cell>
        </row>
        <row r="3">
          <cell r="F3">
            <v>0</v>
          </cell>
        </row>
      </sheetData>
      <sheetData sheetId="33">
        <row r="2">
          <cell r="B2" t="str">
            <v>هشام عيد شوبك</v>
          </cell>
        </row>
      </sheetData>
      <sheetData sheetId="34">
        <row r="3">
          <cell r="F3">
            <v>0</v>
          </cell>
        </row>
      </sheetData>
      <sheetData sheetId="35">
        <row r="2">
          <cell r="B2" t="str">
            <v>عبدالكريم عبدالعليم</v>
          </cell>
        </row>
        <row r="3">
          <cell r="F3">
            <v>0</v>
          </cell>
        </row>
      </sheetData>
      <sheetData sheetId="36">
        <row r="2">
          <cell r="B2" t="str">
            <v>على عيد شوبك</v>
          </cell>
        </row>
        <row r="3">
          <cell r="F3">
            <v>0</v>
          </cell>
        </row>
      </sheetData>
      <sheetData sheetId="37">
        <row r="2">
          <cell r="B2" t="str">
            <v>ضياء مسعود</v>
          </cell>
        </row>
        <row r="3">
          <cell r="F3">
            <v>0</v>
          </cell>
        </row>
      </sheetData>
      <sheetData sheetId="38">
        <row r="2">
          <cell r="B2" t="str">
            <v>حازم ابراهيم عبد العال</v>
          </cell>
        </row>
        <row r="3">
          <cell r="F3">
            <v>0</v>
          </cell>
        </row>
      </sheetData>
      <sheetData sheetId="39">
        <row r="2">
          <cell r="B2" t="str">
            <v>سيد عبد العليم يوسف</v>
          </cell>
        </row>
        <row r="3">
          <cell r="F3">
            <v>0</v>
          </cell>
        </row>
      </sheetData>
      <sheetData sheetId="40">
        <row r="2">
          <cell r="B2" t="str">
            <v>محمد حسين محمد</v>
          </cell>
        </row>
        <row r="3">
          <cell r="F3">
            <v>0</v>
          </cell>
        </row>
      </sheetData>
      <sheetData sheetId="41">
        <row r="2">
          <cell r="B2" t="str">
            <v>محمد ميزار</v>
          </cell>
        </row>
        <row r="3">
          <cell r="F3">
            <v>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rightToLeft="1" topLeftCell="A25" workbookViewId="0">
      <selection activeCell="B20" sqref="B20"/>
    </sheetView>
  </sheetViews>
  <sheetFormatPr defaultColWidth="9" defaultRowHeight="15" x14ac:dyDescent="0.25"/>
  <cols>
    <col min="1" max="1" width="3.85546875" bestFit="1" customWidth="1"/>
    <col min="2" max="2" width="23.28515625" bestFit="1" customWidth="1"/>
    <col min="3" max="3" width="14.42578125" bestFit="1" customWidth="1"/>
    <col min="4" max="4" width="16.85546875" bestFit="1" customWidth="1"/>
    <col min="5" max="5" width="10.28515625" bestFit="1" customWidth="1"/>
    <col min="6" max="6" width="11.42578125" bestFit="1" customWidth="1"/>
    <col min="7" max="7" width="10.28515625" bestFit="1" customWidth="1"/>
    <col min="8" max="8" width="18.42578125" bestFit="1" customWidth="1"/>
    <col min="9" max="9" width="16.85546875" bestFit="1" customWidth="1"/>
    <col min="10" max="10" width="14.85546875" bestFit="1" customWidth="1"/>
    <col min="11" max="11" width="16.85546875" bestFit="1" customWidth="1"/>
    <col min="12" max="12" width="20.42578125" bestFit="1" customWidth="1"/>
  </cols>
  <sheetData>
    <row r="1" spans="1:12" ht="37.5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81</v>
      </c>
      <c r="H1" s="4" t="s">
        <v>6</v>
      </c>
      <c r="I1" s="3" t="s">
        <v>7</v>
      </c>
      <c r="J1" s="3" t="s">
        <v>8</v>
      </c>
      <c r="K1" s="4" t="s">
        <v>9</v>
      </c>
      <c r="L1" s="5" t="s">
        <v>10</v>
      </c>
    </row>
    <row r="2" spans="1:12" ht="18.75" x14ac:dyDescent="0.3">
      <c r="A2" s="16">
        <v>1</v>
      </c>
      <c r="B2" s="17" t="s">
        <v>11</v>
      </c>
      <c r="C2" s="17" t="s">
        <v>12</v>
      </c>
      <c r="D2" s="18"/>
      <c r="E2" s="17"/>
      <c r="F2" s="17"/>
      <c r="G2" s="17"/>
      <c r="H2" s="18"/>
      <c r="I2" s="18">
        <v>4000</v>
      </c>
      <c r="J2" s="18"/>
      <c r="K2" s="18"/>
      <c r="L2" s="18"/>
    </row>
    <row r="3" spans="1:12" ht="18.75" x14ac:dyDescent="0.3">
      <c r="A3" s="19">
        <v>2</v>
      </c>
      <c r="B3" s="20" t="s">
        <v>13</v>
      </c>
      <c r="C3" s="20" t="s">
        <v>14</v>
      </c>
      <c r="D3" s="21">
        <v>10000</v>
      </c>
      <c r="E3" s="20"/>
      <c r="F3" s="20">
        <v>30</v>
      </c>
      <c r="G3" s="20"/>
      <c r="H3" s="21">
        <f>D3-G3</f>
        <v>10000</v>
      </c>
      <c r="I3" s="21">
        <v>3000</v>
      </c>
      <c r="J3" s="21"/>
      <c r="K3" s="21">
        <f>G3+I3+J3</f>
        <v>3000</v>
      </c>
      <c r="L3" s="21">
        <f t="shared" ref="L3:L40" si="0">H3-K3</f>
        <v>7000</v>
      </c>
    </row>
    <row r="4" spans="1:12" ht="18.75" x14ac:dyDescent="0.3">
      <c r="A4" s="16">
        <v>3</v>
      </c>
      <c r="B4" s="17" t="s">
        <v>15</v>
      </c>
      <c r="C4" s="17" t="s">
        <v>16</v>
      </c>
      <c r="D4" s="18">
        <v>7000</v>
      </c>
      <c r="E4" s="17"/>
      <c r="F4" s="17">
        <v>30</v>
      </c>
      <c r="G4" s="17"/>
      <c r="H4" s="18">
        <f t="shared" ref="H4:H40" si="1">D4-G4</f>
        <v>7000</v>
      </c>
      <c r="I4" s="18"/>
      <c r="J4" s="18"/>
      <c r="K4" s="18">
        <f t="shared" ref="K4:K40" si="2">G4+I4+J4</f>
        <v>0</v>
      </c>
      <c r="L4" s="18">
        <f t="shared" si="0"/>
        <v>7000</v>
      </c>
    </row>
    <row r="5" spans="1:12" ht="18.75" x14ac:dyDescent="0.3">
      <c r="A5" s="19">
        <v>4</v>
      </c>
      <c r="B5" s="20" t="s">
        <v>17</v>
      </c>
      <c r="C5" s="20" t="s">
        <v>18</v>
      </c>
      <c r="D5" s="21">
        <v>7000</v>
      </c>
      <c r="E5" s="20"/>
      <c r="F5" s="20">
        <v>30</v>
      </c>
      <c r="G5" s="20"/>
      <c r="H5" s="21">
        <f t="shared" si="1"/>
        <v>7000</v>
      </c>
      <c r="I5" s="21"/>
      <c r="J5" s="21"/>
      <c r="K5" s="21">
        <f t="shared" si="2"/>
        <v>0</v>
      </c>
      <c r="L5" s="21">
        <f t="shared" si="0"/>
        <v>7000</v>
      </c>
    </row>
    <row r="6" spans="1:12" ht="18.75" x14ac:dyDescent="0.3">
      <c r="A6" s="16">
        <v>5</v>
      </c>
      <c r="B6" s="17" t="s">
        <v>19</v>
      </c>
      <c r="C6" s="17" t="s">
        <v>20</v>
      </c>
      <c r="D6" s="18">
        <v>7000</v>
      </c>
      <c r="E6" s="17">
        <v>1</v>
      </c>
      <c r="F6" s="17">
        <v>29</v>
      </c>
      <c r="G6" s="17">
        <v>233</v>
      </c>
      <c r="H6" s="18">
        <f>D6-G6</f>
        <v>6767</v>
      </c>
      <c r="I6" s="18">
        <v>1000</v>
      </c>
      <c r="J6" s="18"/>
      <c r="K6" s="18">
        <f>G6+I6+J6</f>
        <v>1233</v>
      </c>
      <c r="L6" s="18">
        <f t="shared" si="0"/>
        <v>5534</v>
      </c>
    </row>
    <row r="7" spans="1:12" ht="18.75" x14ac:dyDescent="0.3">
      <c r="A7" s="19">
        <v>6</v>
      </c>
      <c r="B7" s="20" t="s">
        <v>21</v>
      </c>
      <c r="C7" s="20" t="s">
        <v>22</v>
      </c>
      <c r="D7" s="21">
        <v>6000</v>
      </c>
      <c r="E7" s="20"/>
      <c r="F7" s="20">
        <v>30</v>
      </c>
      <c r="G7" s="20"/>
      <c r="H7" s="21">
        <f t="shared" si="1"/>
        <v>6000</v>
      </c>
      <c r="I7" s="21">
        <v>1000</v>
      </c>
      <c r="J7" s="21"/>
      <c r="K7" s="21">
        <f t="shared" si="2"/>
        <v>1000</v>
      </c>
      <c r="L7" s="21">
        <f t="shared" si="0"/>
        <v>5000</v>
      </c>
    </row>
    <row r="8" spans="1:12" ht="18.75" x14ac:dyDescent="0.3">
      <c r="A8" s="16">
        <v>7</v>
      </c>
      <c r="B8" s="17" t="s">
        <v>23</v>
      </c>
      <c r="C8" s="17" t="s">
        <v>24</v>
      </c>
      <c r="D8" s="18">
        <v>6000</v>
      </c>
      <c r="E8" s="17"/>
      <c r="F8" s="17">
        <v>30</v>
      </c>
      <c r="G8" s="17"/>
      <c r="H8" s="18">
        <f t="shared" si="1"/>
        <v>6000</v>
      </c>
      <c r="I8" s="18"/>
      <c r="J8" s="18"/>
      <c r="K8" s="18">
        <f t="shared" si="2"/>
        <v>0</v>
      </c>
      <c r="L8" s="18">
        <f t="shared" si="0"/>
        <v>6000</v>
      </c>
    </row>
    <row r="9" spans="1:12" ht="18.75" x14ac:dyDescent="0.3">
      <c r="A9" s="19">
        <v>8</v>
      </c>
      <c r="B9" s="20" t="s">
        <v>25</v>
      </c>
      <c r="C9" s="20" t="s">
        <v>26</v>
      </c>
      <c r="D9" s="21">
        <v>5500</v>
      </c>
      <c r="E9" s="20"/>
      <c r="F9" s="20">
        <v>30</v>
      </c>
      <c r="G9" s="20"/>
      <c r="H9" s="21">
        <f t="shared" si="1"/>
        <v>5500</v>
      </c>
      <c r="I9" s="21">
        <v>2000</v>
      </c>
      <c r="J9" s="21"/>
      <c r="K9" s="21">
        <f t="shared" si="2"/>
        <v>2000</v>
      </c>
      <c r="L9" s="21">
        <f t="shared" si="0"/>
        <v>3500</v>
      </c>
    </row>
    <row r="10" spans="1:12" ht="18.75" x14ac:dyDescent="0.3">
      <c r="A10" s="16">
        <v>9</v>
      </c>
      <c r="B10" s="17" t="s">
        <v>27</v>
      </c>
      <c r="C10" s="17" t="s">
        <v>28</v>
      </c>
      <c r="D10" s="18">
        <v>5000</v>
      </c>
      <c r="E10" s="17"/>
      <c r="F10" s="17">
        <v>30</v>
      </c>
      <c r="G10" s="17"/>
      <c r="H10" s="18">
        <f t="shared" si="1"/>
        <v>5000</v>
      </c>
      <c r="I10" s="18">
        <v>3000</v>
      </c>
      <c r="J10" s="18"/>
      <c r="K10" s="18">
        <f t="shared" si="2"/>
        <v>3000</v>
      </c>
      <c r="L10" s="18">
        <f t="shared" si="0"/>
        <v>2000</v>
      </c>
    </row>
    <row r="11" spans="1:12" ht="18.75" x14ac:dyDescent="0.3">
      <c r="A11" s="19">
        <v>10</v>
      </c>
      <c r="B11" s="20" t="s">
        <v>29</v>
      </c>
      <c r="C11" s="20" t="s">
        <v>30</v>
      </c>
      <c r="D11" s="21">
        <v>4500</v>
      </c>
      <c r="E11" s="20"/>
      <c r="F11" s="20">
        <v>30</v>
      </c>
      <c r="G11" s="20"/>
      <c r="H11" s="21">
        <f t="shared" si="1"/>
        <v>4500</v>
      </c>
      <c r="I11" s="21">
        <v>2950</v>
      </c>
      <c r="J11" s="21"/>
      <c r="K11" s="21">
        <f t="shared" si="2"/>
        <v>2950</v>
      </c>
      <c r="L11" s="21">
        <f t="shared" si="0"/>
        <v>1550</v>
      </c>
    </row>
    <row r="12" spans="1:12" ht="18.75" x14ac:dyDescent="0.3">
      <c r="A12" s="16">
        <v>11</v>
      </c>
      <c r="B12" s="17" t="s">
        <v>31</v>
      </c>
      <c r="C12" s="17" t="s">
        <v>26</v>
      </c>
      <c r="D12" s="18">
        <v>4500</v>
      </c>
      <c r="E12" s="17"/>
      <c r="F12" s="17">
        <v>26</v>
      </c>
      <c r="G12" s="17"/>
      <c r="H12" s="18">
        <f t="shared" si="1"/>
        <v>4500</v>
      </c>
      <c r="I12" s="18">
        <v>3000</v>
      </c>
      <c r="J12" s="18"/>
      <c r="K12" s="18">
        <f t="shared" si="2"/>
        <v>3000</v>
      </c>
      <c r="L12" s="18">
        <f t="shared" si="0"/>
        <v>1500</v>
      </c>
    </row>
    <row r="13" spans="1:12" ht="18.75" x14ac:dyDescent="0.3">
      <c r="A13" s="19">
        <v>12</v>
      </c>
      <c r="B13" s="20" t="s">
        <v>32</v>
      </c>
      <c r="C13" s="20" t="s">
        <v>33</v>
      </c>
      <c r="D13" s="21">
        <v>4000</v>
      </c>
      <c r="E13" s="20">
        <v>3</v>
      </c>
      <c r="F13" s="20">
        <v>27</v>
      </c>
      <c r="G13" s="20">
        <v>399</v>
      </c>
      <c r="H13" s="21">
        <f t="shared" si="1"/>
        <v>3601</v>
      </c>
      <c r="I13" s="21">
        <v>200</v>
      </c>
      <c r="J13" s="21"/>
      <c r="K13" s="21">
        <f t="shared" si="2"/>
        <v>599</v>
      </c>
      <c r="L13" s="21">
        <f t="shared" si="0"/>
        <v>3002</v>
      </c>
    </row>
    <row r="14" spans="1:12" ht="18.75" x14ac:dyDescent="0.3">
      <c r="A14" s="16">
        <v>13</v>
      </c>
      <c r="B14" s="17" t="s">
        <v>34</v>
      </c>
      <c r="C14" s="17" t="s">
        <v>35</v>
      </c>
      <c r="D14" s="18">
        <v>3500</v>
      </c>
      <c r="E14" s="17"/>
      <c r="F14" s="17">
        <v>30</v>
      </c>
      <c r="G14" s="17"/>
      <c r="H14" s="18">
        <f t="shared" si="1"/>
        <v>3500</v>
      </c>
      <c r="I14" s="18">
        <v>500</v>
      </c>
      <c r="J14" s="18"/>
      <c r="K14" s="18">
        <f t="shared" si="2"/>
        <v>500</v>
      </c>
      <c r="L14" s="18">
        <f t="shared" si="0"/>
        <v>3000</v>
      </c>
    </row>
    <row r="15" spans="1:12" ht="18.75" x14ac:dyDescent="0.3">
      <c r="A15" s="19">
        <v>14</v>
      </c>
      <c r="B15" s="20" t="s">
        <v>36</v>
      </c>
      <c r="C15" s="20" t="s">
        <v>35</v>
      </c>
      <c r="D15" s="21">
        <v>3500</v>
      </c>
      <c r="E15" s="20"/>
      <c r="F15" s="20">
        <v>30</v>
      </c>
      <c r="G15" s="20"/>
      <c r="H15" s="21">
        <f t="shared" si="1"/>
        <v>3500</v>
      </c>
      <c r="I15" s="21"/>
      <c r="J15" s="21"/>
      <c r="K15" s="21">
        <f t="shared" si="2"/>
        <v>0</v>
      </c>
      <c r="L15" s="21">
        <f t="shared" si="0"/>
        <v>3500</v>
      </c>
    </row>
    <row r="16" spans="1:12" ht="18.75" x14ac:dyDescent="0.3">
      <c r="A16" s="16">
        <v>15</v>
      </c>
      <c r="B16" s="17" t="s">
        <v>37</v>
      </c>
      <c r="C16" s="17" t="s">
        <v>33</v>
      </c>
      <c r="D16" s="18">
        <v>3500</v>
      </c>
      <c r="E16" s="17"/>
      <c r="F16" s="17">
        <v>30</v>
      </c>
      <c r="G16" s="17"/>
      <c r="H16" s="18">
        <f t="shared" si="1"/>
        <v>3500</v>
      </c>
      <c r="I16" s="18"/>
      <c r="J16" s="18"/>
      <c r="K16" s="18">
        <f t="shared" si="2"/>
        <v>0</v>
      </c>
      <c r="L16" s="18">
        <f t="shared" si="0"/>
        <v>3500</v>
      </c>
    </row>
    <row r="17" spans="1:12" ht="18.75" x14ac:dyDescent="0.3">
      <c r="A17" s="19">
        <v>16</v>
      </c>
      <c r="B17" s="20" t="s">
        <v>38</v>
      </c>
      <c r="C17" s="20" t="s">
        <v>35</v>
      </c>
      <c r="D17" s="21">
        <v>3500</v>
      </c>
      <c r="E17" s="20"/>
      <c r="F17" s="20">
        <v>30</v>
      </c>
      <c r="G17" s="20"/>
      <c r="H17" s="21">
        <f t="shared" si="1"/>
        <v>3500</v>
      </c>
      <c r="I17" s="21"/>
      <c r="J17" s="21"/>
      <c r="K17" s="21">
        <f t="shared" si="2"/>
        <v>0</v>
      </c>
      <c r="L17" s="21">
        <f t="shared" si="0"/>
        <v>3500</v>
      </c>
    </row>
    <row r="18" spans="1:12" ht="18.75" x14ac:dyDescent="0.3">
      <c r="A18" s="16">
        <v>17</v>
      </c>
      <c r="B18" s="17" t="s">
        <v>39</v>
      </c>
      <c r="C18" s="17" t="s">
        <v>40</v>
      </c>
      <c r="D18" s="18">
        <v>3000</v>
      </c>
      <c r="E18" s="17"/>
      <c r="F18" s="17">
        <v>30</v>
      </c>
      <c r="G18" s="17"/>
      <c r="H18" s="18">
        <f t="shared" si="1"/>
        <v>3000</v>
      </c>
      <c r="I18" s="18"/>
      <c r="J18" s="18">
        <v>500</v>
      </c>
      <c r="K18" s="18">
        <f t="shared" si="2"/>
        <v>500</v>
      </c>
      <c r="L18" s="18">
        <f t="shared" si="0"/>
        <v>2500</v>
      </c>
    </row>
    <row r="19" spans="1:12" ht="18.75" x14ac:dyDescent="0.3">
      <c r="A19" s="19">
        <v>18</v>
      </c>
      <c r="B19" s="20" t="s">
        <v>41</v>
      </c>
      <c r="C19" s="20" t="s">
        <v>42</v>
      </c>
      <c r="D19" s="21">
        <v>3000</v>
      </c>
      <c r="E19" s="20">
        <v>1</v>
      </c>
      <c r="F19" s="20">
        <v>29</v>
      </c>
      <c r="G19" s="20">
        <v>100</v>
      </c>
      <c r="H19" s="21">
        <f t="shared" si="1"/>
        <v>2900</v>
      </c>
      <c r="I19" s="21">
        <v>1000</v>
      </c>
      <c r="J19" s="21"/>
      <c r="K19" s="21">
        <f t="shared" si="2"/>
        <v>1100</v>
      </c>
      <c r="L19" s="21">
        <f t="shared" si="0"/>
        <v>1800</v>
      </c>
    </row>
    <row r="20" spans="1:12" ht="18.75" x14ac:dyDescent="0.3">
      <c r="A20" s="16">
        <v>19</v>
      </c>
      <c r="B20" s="17" t="s">
        <v>43</v>
      </c>
      <c r="C20" s="17" t="s">
        <v>44</v>
      </c>
      <c r="D20" s="18">
        <v>3000</v>
      </c>
      <c r="E20" s="17"/>
      <c r="F20" s="17">
        <v>30</v>
      </c>
      <c r="G20" s="17"/>
      <c r="H20" s="18">
        <f t="shared" si="1"/>
        <v>3000</v>
      </c>
      <c r="I20" s="18">
        <v>1000</v>
      </c>
      <c r="J20" s="18"/>
      <c r="K20" s="18">
        <f t="shared" si="2"/>
        <v>1000</v>
      </c>
      <c r="L20" s="18">
        <f t="shared" si="0"/>
        <v>2000</v>
      </c>
    </row>
    <row r="21" spans="1:12" ht="18.75" x14ac:dyDescent="0.3">
      <c r="A21" s="19">
        <v>20</v>
      </c>
      <c r="B21" s="20" t="s">
        <v>45</v>
      </c>
      <c r="C21" s="20" t="s">
        <v>42</v>
      </c>
      <c r="D21" s="21">
        <v>3000</v>
      </c>
      <c r="E21" s="20"/>
      <c r="F21" s="20">
        <v>30</v>
      </c>
      <c r="G21" s="20"/>
      <c r="H21" s="21">
        <f t="shared" si="1"/>
        <v>3000</v>
      </c>
      <c r="I21" s="21"/>
      <c r="J21" s="21"/>
      <c r="K21" s="21">
        <f t="shared" si="2"/>
        <v>0</v>
      </c>
      <c r="L21" s="21">
        <f t="shared" si="0"/>
        <v>3000</v>
      </c>
    </row>
    <row r="22" spans="1:12" ht="18.75" x14ac:dyDescent="0.3">
      <c r="A22" s="16">
        <v>21</v>
      </c>
      <c r="B22" s="17" t="s">
        <v>46</v>
      </c>
      <c r="C22" s="17" t="s">
        <v>33</v>
      </c>
      <c r="D22" s="18">
        <v>3000</v>
      </c>
      <c r="E22" s="17"/>
      <c r="F22" s="17">
        <v>30</v>
      </c>
      <c r="G22" s="17"/>
      <c r="H22" s="18">
        <f t="shared" si="1"/>
        <v>3000</v>
      </c>
      <c r="I22" s="18">
        <v>2000</v>
      </c>
      <c r="J22" s="18"/>
      <c r="K22" s="18">
        <f t="shared" si="2"/>
        <v>2000</v>
      </c>
      <c r="L22" s="18">
        <f t="shared" si="0"/>
        <v>1000</v>
      </c>
    </row>
    <row r="23" spans="1:12" ht="18.75" x14ac:dyDescent="0.3">
      <c r="A23" s="19">
        <v>22</v>
      </c>
      <c r="B23" s="20" t="s">
        <v>47</v>
      </c>
      <c r="C23" s="20" t="s">
        <v>42</v>
      </c>
      <c r="D23" s="21">
        <v>3000</v>
      </c>
      <c r="E23" s="20"/>
      <c r="F23" s="20">
        <v>30</v>
      </c>
      <c r="G23" s="20"/>
      <c r="H23" s="21">
        <f t="shared" si="1"/>
        <v>3000</v>
      </c>
      <c r="I23" s="21">
        <v>100</v>
      </c>
      <c r="J23" s="21"/>
      <c r="K23" s="21">
        <f t="shared" si="2"/>
        <v>100</v>
      </c>
      <c r="L23" s="21">
        <f t="shared" si="0"/>
        <v>2900</v>
      </c>
    </row>
    <row r="24" spans="1:12" ht="18.75" x14ac:dyDescent="0.3">
      <c r="A24" s="16">
        <v>23</v>
      </c>
      <c r="B24" s="17" t="s">
        <v>48</v>
      </c>
      <c r="C24" s="17" t="s">
        <v>33</v>
      </c>
      <c r="D24" s="18">
        <v>3000</v>
      </c>
      <c r="E24" s="17"/>
      <c r="F24" s="17">
        <v>30</v>
      </c>
      <c r="G24" s="17"/>
      <c r="H24" s="18">
        <f t="shared" si="1"/>
        <v>3000</v>
      </c>
      <c r="I24" s="18"/>
      <c r="J24" s="18"/>
      <c r="K24" s="18">
        <f t="shared" si="2"/>
        <v>0</v>
      </c>
      <c r="L24" s="18">
        <f t="shared" si="0"/>
        <v>3000</v>
      </c>
    </row>
    <row r="25" spans="1:12" ht="18.75" x14ac:dyDescent="0.3">
      <c r="A25" s="19">
        <v>24</v>
      </c>
      <c r="B25" s="20" t="s">
        <v>49</v>
      </c>
      <c r="C25" s="20" t="s">
        <v>50</v>
      </c>
      <c r="D25" s="21">
        <v>3000</v>
      </c>
      <c r="E25" s="20"/>
      <c r="F25" s="20">
        <v>30</v>
      </c>
      <c r="G25" s="20"/>
      <c r="H25" s="21">
        <f t="shared" si="1"/>
        <v>3000</v>
      </c>
      <c r="I25" s="21"/>
      <c r="J25" s="21"/>
      <c r="K25" s="21">
        <f t="shared" si="2"/>
        <v>0</v>
      </c>
      <c r="L25" s="21">
        <f t="shared" si="0"/>
        <v>3000</v>
      </c>
    </row>
    <row r="26" spans="1:12" ht="18.75" x14ac:dyDescent="0.3">
      <c r="A26" s="16">
        <v>25</v>
      </c>
      <c r="B26" s="17" t="s">
        <v>51</v>
      </c>
      <c r="C26" s="17" t="s">
        <v>52</v>
      </c>
      <c r="D26" s="18">
        <v>2500</v>
      </c>
      <c r="E26" s="17"/>
      <c r="F26" s="17">
        <v>30</v>
      </c>
      <c r="G26" s="17"/>
      <c r="H26" s="18">
        <f t="shared" si="1"/>
        <v>2500</v>
      </c>
      <c r="I26" s="18"/>
      <c r="J26" s="18"/>
      <c r="K26" s="18">
        <f t="shared" si="2"/>
        <v>0</v>
      </c>
      <c r="L26" s="18">
        <f t="shared" si="0"/>
        <v>2500</v>
      </c>
    </row>
    <row r="27" spans="1:12" ht="18.75" x14ac:dyDescent="0.3">
      <c r="A27" s="19">
        <v>26</v>
      </c>
      <c r="B27" s="20" t="s">
        <v>53</v>
      </c>
      <c r="C27" s="20" t="s">
        <v>54</v>
      </c>
      <c r="D27" s="21">
        <v>2500</v>
      </c>
      <c r="E27" s="20"/>
      <c r="F27" s="20">
        <v>30</v>
      </c>
      <c r="G27" s="20"/>
      <c r="H27" s="21">
        <f t="shared" si="1"/>
        <v>2500</v>
      </c>
      <c r="I27" s="21">
        <v>500</v>
      </c>
      <c r="J27" s="21"/>
      <c r="K27" s="21">
        <f t="shared" si="2"/>
        <v>500</v>
      </c>
      <c r="L27" s="21">
        <f t="shared" si="0"/>
        <v>2000</v>
      </c>
    </row>
    <row r="28" spans="1:12" ht="18.75" x14ac:dyDescent="0.3">
      <c r="A28" s="16">
        <v>27</v>
      </c>
      <c r="B28" s="17" t="s">
        <v>56</v>
      </c>
      <c r="C28" s="17" t="s">
        <v>54</v>
      </c>
      <c r="D28" s="18">
        <v>2500</v>
      </c>
      <c r="E28" s="17"/>
      <c r="F28" s="17">
        <v>30</v>
      </c>
      <c r="G28" s="17"/>
      <c r="H28" s="18">
        <f t="shared" si="1"/>
        <v>2500</v>
      </c>
      <c r="I28" s="18"/>
      <c r="J28" s="18"/>
      <c r="K28" s="18">
        <f t="shared" si="2"/>
        <v>0</v>
      </c>
      <c r="L28" s="18">
        <f t="shared" si="0"/>
        <v>2500</v>
      </c>
    </row>
    <row r="29" spans="1:12" ht="18.75" x14ac:dyDescent="0.3">
      <c r="A29" s="19">
        <v>28</v>
      </c>
      <c r="B29" s="20" t="s">
        <v>57</v>
      </c>
      <c r="C29" s="20" t="s">
        <v>58</v>
      </c>
      <c r="D29" s="21">
        <v>2500</v>
      </c>
      <c r="E29" s="20"/>
      <c r="F29" s="20">
        <v>30</v>
      </c>
      <c r="G29" s="20"/>
      <c r="H29" s="21">
        <f t="shared" si="1"/>
        <v>2500</v>
      </c>
      <c r="I29" s="21">
        <v>1000</v>
      </c>
      <c r="J29" s="21"/>
      <c r="K29" s="21">
        <f t="shared" si="2"/>
        <v>1000</v>
      </c>
      <c r="L29" s="21">
        <f t="shared" si="0"/>
        <v>1500</v>
      </c>
    </row>
    <row r="30" spans="1:12" ht="18.75" x14ac:dyDescent="0.3">
      <c r="A30" s="16">
        <v>29</v>
      </c>
      <c r="B30" s="17" t="s">
        <v>59</v>
      </c>
      <c r="C30" s="17" t="s">
        <v>54</v>
      </c>
      <c r="D30" s="18">
        <v>2500</v>
      </c>
      <c r="E30" s="17">
        <v>1</v>
      </c>
      <c r="F30" s="17">
        <v>29</v>
      </c>
      <c r="G30" s="17">
        <v>83</v>
      </c>
      <c r="H30" s="18">
        <f t="shared" si="1"/>
        <v>2417</v>
      </c>
      <c r="I30" s="18">
        <v>945</v>
      </c>
      <c r="J30" s="18"/>
      <c r="K30" s="18">
        <f t="shared" si="2"/>
        <v>1028</v>
      </c>
      <c r="L30" s="18">
        <f t="shared" si="0"/>
        <v>1389</v>
      </c>
    </row>
    <row r="31" spans="1:12" ht="18.75" x14ac:dyDescent="0.3">
      <c r="A31" s="19">
        <v>30</v>
      </c>
      <c r="B31" s="20" t="s">
        <v>60</v>
      </c>
      <c r="C31" s="20" t="s">
        <v>58</v>
      </c>
      <c r="D31" s="21">
        <v>2200</v>
      </c>
      <c r="E31" s="20"/>
      <c r="F31" s="20">
        <v>30</v>
      </c>
      <c r="G31" s="20"/>
      <c r="H31" s="21">
        <f t="shared" si="1"/>
        <v>2200</v>
      </c>
      <c r="I31" s="21"/>
      <c r="J31" s="21"/>
      <c r="K31" s="21">
        <f t="shared" si="2"/>
        <v>0</v>
      </c>
      <c r="L31" s="21">
        <f t="shared" si="0"/>
        <v>2200</v>
      </c>
    </row>
    <row r="32" spans="1:12" ht="18.75" x14ac:dyDescent="0.3">
      <c r="A32" s="16">
        <v>31</v>
      </c>
      <c r="B32" s="17" t="s">
        <v>63</v>
      </c>
      <c r="C32" s="17" t="s">
        <v>64</v>
      </c>
      <c r="D32" s="18">
        <v>1700</v>
      </c>
      <c r="E32" s="17"/>
      <c r="F32" s="17">
        <v>30</v>
      </c>
      <c r="G32" s="17"/>
      <c r="H32" s="18">
        <f t="shared" si="1"/>
        <v>1700</v>
      </c>
      <c r="I32" s="18"/>
      <c r="J32" s="18"/>
      <c r="K32" s="18">
        <f t="shared" si="2"/>
        <v>0</v>
      </c>
      <c r="L32" s="18">
        <f t="shared" si="0"/>
        <v>1700</v>
      </c>
    </row>
    <row r="33" spans="1:12" ht="18.75" x14ac:dyDescent="0.3">
      <c r="A33" s="19">
        <v>32</v>
      </c>
      <c r="B33" s="20" t="s">
        <v>65</v>
      </c>
      <c r="C33" s="20" t="s">
        <v>64</v>
      </c>
      <c r="D33" s="21">
        <v>1700</v>
      </c>
      <c r="E33" s="20"/>
      <c r="F33" s="20">
        <v>30</v>
      </c>
      <c r="G33" s="20"/>
      <c r="H33" s="21">
        <f t="shared" si="1"/>
        <v>1700</v>
      </c>
      <c r="I33" s="21"/>
      <c r="J33" s="21"/>
      <c r="K33" s="21">
        <f t="shared" si="2"/>
        <v>0</v>
      </c>
      <c r="L33" s="21">
        <f t="shared" si="0"/>
        <v>1700</v>
      </c>
    </row>
    <row r="34" spans="1:12" ht="18.75" x14ac:dyDescent="0.3">
      <c r="A34" s="16">
        <v>33</v>
      </c>
      <c r="B34" s="17" t="s">
        <v>66</v>
      </c>
      <c r="C34" s="17" t="s">
        <v>64</v>
      </c>
      <c r="D34" s="18">
        <v>1700</v>
      </c>
      <c r="E34" s="17"/>
      <c r="F34" s="17">
        <v>30</v>
      </c>
      <c r="G34" s="17"/>
      <c r="H34" s="18">
        <f t="shared" si="1"/>
        <v>1700</v>
      </c>
      <c r="I34" s="18"/>
      <c r="J34" s="18"/>
      <c r="K34" s="18">
        <f t="shared" si="2"/>
        <v>0</v>
      </c>
      <c r="L34" s="18">
        <f t="shared" si="0"/>
        <v>1700</v>
      </c>
    </row>
    <row r="35" spans="1:12" ht="18.75" x14ac:dyDescent="0.3">
      <c r="A35" s="19">
        <v>34</v>
      </c>
      <c r="B35" s="20" t="s">
        <v>67</v>
      </c>
      <c r="C35" s="20" t="s">
        <v>64</v>
      </c>
      <c r="D35" s="21">
        <v>1700</v>
      </c>
      <c r="E35" s="20"/>
      <c r="F35" s="20">
        <v>30</v>
      </c>
      <c r="G35" s="20"/>
      <c r="H35" s="21">
        <f t="shared" si="1"/>
        <v>1700</v>
      </c>
      <c r="I35" s="21"/>
      <c r="J35" s="21"/>
      <c r="K35" s="21">
        <f t="shared" si="2"/>
        <v>0</v>
      </c>
      <c r="L35" s="21">
        <f t="shared" si="0"/>
        <v>1700</v>
      </c>
    </row>
    <row r="36" spans="1:12" ht="18.75" x14ac:dyDescent="0.3">
      <c r="A36" s="16">
        <v>35</v>
      </c>
      <c r="B36" s="17" t="s">
        <v>68</v>
      </c>
      <c r="C36" s="17" t="s">
        <v>52</v>
      </c>
      <c r="D36" s="18">
        <v>1700</v>
      </c>
      <c r="E36" s="17"/>
      <c r="F36" s="17">
        <v>30</v>
      </c>
      <c r="G36" s="17"/>
      <c r="H36" s="18">
        <f t="shared" si="1"/>
        <v>1700</v>
      </c>
      <c r="I36" s="18"/>
      <c r="J36" s="18"/>
      <c r="K36" s="18">
        <f t="shared" si="2"/>
        <v>0</v>
      </c>
      <c r="L36" s="18">
        <f t="shared" si="0"/>
        <v>1700</v>
      </c>
    </row>
    <row r="37" spans="1:12" ht="18.75" x14ac:dyDescent="0.3">
      <c r="A37" s="19">
        <v>36</v>
      </c>
      <c r="B37" s="20" t="s">
        <v>69</v>
      </c>
      <c r="C37" s="20" t="s">
        <v>79</v>
      </c>
      <c r="D37" s="21">
        <v>1000</v>
      </c>
      <c r="E37" s="20"/>
      <c r="F37" s="20">
        <v>21</v>
      </c>
      <c r="G37" s="20"/>
      <c r="H37" s="21">
        <f t="shared" si="1"/>
        <v>1000</v>
      </c>
      <c r="I37" s="21"/>
      <c r="J37" s="21"/>
      <c r="K37" s="21">
        <f t="shared" si="2"/>
        <v>0</v>
      </c>
      <c r="L37" s="21">
        <f t="shared" si="0"/>
        <v>1000</v>
      </c>
    </row>
    <row r="38" spans="1:12" ht="18.75" x14ac:dyDescent="0.3">
      <c r="A38" s="16">
        <v>37</v>
      </c>
      <c r="B38" s="17" t="s">
        <v>70</v>
      </c>
      <c r="C38" s="17" t="s">
        <v>79</v>
      </c>
      <c r="D38" s="18">
        <v>1000</v>
      </c>
      <c r="E38" s="17"/>
      <c r="F38" s="17">
        <v>19</v>
      </c>
      <c r="G38" s="17"/>
      <c r="H38" s="18">
        <f t="shared" si="1"/>
        <v>1000</v>
      </c>
      <c r="I38" s="18"/>
      <c r="J38" s="18"/>
      <c r="K38" s="18">
        <f t="shared" si="2"/>
        <v>0</v>
      </c>
      <c r="L38" s="18">
        <f t="shared" si="0"/>
        <v>1000</v>
      </c>
    </row>
    <row r="39" spans="1:12" ht="18.75" x14ac:dyDescent="0.3">
      <c r="A39" s="19">
        <v>38</v>
      </c>
      <c r="B39" s="20" t="s">
        <v>71</v>
      </c>
      <c r="C39" s="20" t="s">
        <v>79</v>
      </c>
      <c r="D39" s="21">
        <v>1000</v>
      </c>
      <c r="E39" s="20"/>
      <c r="F39" s="20">
        <v>20</v>
      </c>
      <c r="G39" s="20"/>
      <c r="H39" s="21">
        <f t="shared" si="1"/>
        <v>1000</v>
      </c>
      <c r="I39" s="21"/>
      <c r="J39" s="21"/>
      <c r="K39" s="21">
        <f t="shared" si="2"/>
        <v>0</v>
      </c>
      <c r="L39" s="21">
        <f t="shared" si="0"/>
        <v>1000</v>
      </c>
    </row>
    <row r="40" spans="1:12" ht="18.75" x14ac:dyDescent="0.3">
      <c r="A40" s="16">
        <v>39</v>
      </c>
      <c r="B40" s="17" t="s">
        <v>72</v>
      </c>
      <c r="C40" s="17" t="s">
        <v>80</v>
      </c>
      <c r="D40" s="18">
        <v>500</v>
      </c>
      <c r="E40" s="17"/>
      <c r="F40" s="17">
        <v>26</v>
      </c>
      <c r="G40" s="17"/>
      <c r="H40" s="18">
        <f t="shared" si="1"/>
        <v>500</v>
      </c>
      <c r="I40" s="18"/>
      <c r="J40" s="18"/>
      <c r="K40" s="18">
        <f t="shared" si="2"/>
        <v>0</v>
      </c>
      <c r="L40" s="18">
        <f t="shared" si="0"/>
        <v>500</v>
      </c>
    </row>
    <row r="41" spans="1:12" ht="15.75" thickBo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</row>
    <row r="42" spans="1:12" ht="21.75" thickBot="1" x14ac:dyDescent="0.35">
      <c r="C42" s="7"/>
      <c r="K42" s="10" t="s">
        <v>73</v>
      </c>
      <c r="L42" s="15">
        <f>SUM(L3:L41)</f>
        <v>105875</v>
      </c>
    </row>
  </sheetData>
  <autoFilter ref="A1:N1" xr:uid="{00000000-0009-0000-0000-000000000000}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8"/>
  <sheetViews>
    <sheetView rightToLeft="1" workbookViewId="0">
      <selection activeCell="C23" sqref="C23"/>
    </sheetView>
  </sheetViews>
  <sheetFormatPr defaultRowHeight="15" x14ac:dyDescent="0.25"/>
  <cols>
    <col min="2" max="2" width="23.28515625" bestFit="1" customWidth="1"/>
    <col min="4" max="4" width="18.42578125" customWidth="1"/>
  </cols>
  <sheetData>
    <row r="1" spans="2:11" ht="15.75" thickBot="1" x14ac:dyDescent="0.3"/>
    <row r="2" spans="2:11" x14ac:dyDescent="0.25">
      <c r="B2" s="86" t="s">
        <v>77</v>
      </c>
      <c r="C2" s="87"/>
      <c r="D2" s="88"/>
    </row>
    <row r="3" spans="2:11" ht="15.75" thickBot="1" x14ac:dyDescent="0.3">
      <c r="B3" s="89"/>
      <c r="C3" s="90"/>
      <c r="D3" s="91"/>
    </row>
    <row r="4" spans="2:11" ht="18.75" x14ac:dyDescent="0.3">
      <c r="B4" s="8" t="s">
        <v>74</v>
      </c>
      <c r="C4" s="8" t="s">
        <v>28</v>
      </c>
      <c r="D4" s="14">
        <v>1666</v>
      </c>
    </row>
    <row r="5" spans="2:11" ht="18.75" x14ac:dyDescent="0.3">
      <c r="B5" s="6" t="s">
        <v>75</v>
      </c>
      <c r="C5" s="6" t="s">
        <v>28</v>
      </c>
      <c r="D5" s="13">
        <v>917</v>
      </c>
    </row>
    <row r="6" spans="2:11" ht="18.75" x14ac:dyDescent="0.3">
      <c r="B6" s="6" t="s">
        <v>76</v>
      </c>
      <c r="C6" s="6" t="s">
        <v>28</v>
      </c>
      <c r="D6" s="13">
        <v>1808</v>
      </c>
    </row>
    <row r="7" spans="2:11" ht="19.5" thickBot="1" x14ac:dyDescent="0.35">
      <c r="B7" s="7"/>
      <c r="C7" s="7"/>
      <c r="D7" s="7"/>
    </row>
    <row r="8" spans="2:11" ht="19.5" thickBot="1" x14ac:dyDescent="0.35">
      <c r="B8" s="7"/>
      <c r="C8" s="12" t="s">
        <v>73</v>
      </c>
      <c r="D8" s="11">
        <f>SUM(D4:D6)</f>
        <v>4391</v>
      </c>
    </row>
    <row r="9" spans="2:11" ht="18.75" x14ac:dyDescent="0.3">
      <c r="B9" s="7"/>
      <c r="C9" s="7"/>
      <c r="D9" s="7"/>
    </row>
    <row r="10" spans="2:11" ht="19.5" thickBot="1" x14ac:dyDescent="0.35">
      <c r="B10" s="7"/>
      <c r="C10" s="7"/>
      <c r="D10" s="7"/>
    </row>
    <row r="11" spans="2:11" x14ac:dyDescent="0.25">
      <c r="B11" s="92" t="s">
        <v>78</v>
      </c>
      <c r="C11" s="93"/>
      <c r="D11" s="94"/>
    </row>
    <row r="12" spans="2:11" ht="15.75" thickBot="1" x14ac:dyDescent="0.3">
      <c r="B12" s="95"/>
      <c r="C12" s="96"/>
      <c r="D12" s="97"/>
    </row>
    <row r="13" spans="2:11" ht="36.75" customHeight="1" x14ac:dyDescent="0.25">
      <c r="B13" s="2" t="s">
        <v>1</v>
      </c>
      <c r="C13" s="3" t="s">
        <v>2</v>
      </c>
      <c r="D13" s="4" t="s">
        <v>3</v>
      </c>
      <c r="E13" s="4" t="s">
        <v>4</v>
      </c>
      <c r="F13" s="4" t="s">
        <v>5</v>
      </c>
      <c r="G13" s="4" t="s">
        <v>6</v>
      </c>
      <c r="H13" s="3" t="s">
        <v>7</v>
      </c>
      <c r="I13" s="3" t="s">
        <v>8</v>
      </c>
      <c r="J13" s="4" t="s">
        <v>9</v>
      </c>
      <c r="K13" s="5" t="s">
        <v>10</v>
      </c>
    </row>
    <row r="14" spans="2:11" ht="18.75" x14ac:dyDescent="0.3">
      <c r="B14" s="6" t="s">
        <v>55</v>
      </c>
      <c r="C14" s="6" t="s">
        <v>54</v>
      </c>
      <c r="D14" s="6">
        <v>2500</v>
      </c>
      <c r="E14" s="6">
        <v>3</v>
      </c>
      <c r="F14" s="6">
        <v>19</v>
      </c>
      <c r="G14" s="6">
        <v>1749</v>
      </c>
      <c r="H14" s="6"/>
      <c r="I14" s="6">
        <v>416</v>
      </c>
      <c r="J14" s="6">
        <f>H14+I14</f>
        <v>416</v>
      </c>
      <c r="K14" s="13">
        <f>G14-J14</f>
        <v>1333</v>
      </c>
    </row>
    <row r="15" spans="2:11" ht="18.75" x14ac:dyDescent="0.3">
      <c r="B15" s="6" t="s">
        <v>61</v>
      </c>
      <c r="C15" s="6" t="s">
        <v>52</v>
      </c>
      <c r="D15" s="6">
        <v>1700</v>
      </c>
      <c r="E15" s="6">
        <v>3</v>
      </c>
      <c r="F15" s="6">
        <v>17</v>
      </c>
      <c r="G15" s="6">
        <v>1133</v>
      </c>
      <c r="H15" s="6"/>
      <c r="I15" s="6">
        <v>113</v>
      </c>
      <c r="J15" s="6">
        <f>H15+I15</f>
        <v>113</v>
      </c>
      <c r="K15" s="13">
        <f>G15-J15</f>
        <v>1020</v>
      </c>
    </row>
    <row r="16" spans="2:11" ht="18.75" x14ac:dyDescent="0.3">
      <c r="B16" s="6" t="s">
        <v>62</v>
      </c>
      <c r="C16" s="6" t="s">
        <v>52</v>
      </c>
      <c r="D16" s="6">
        <v>1700</v>
      </c>
      <c r="E16" s="6">
        <v>3</v>
      </c>
      <c r="F16" s="6">
        <v>21</v>
      </c>
      <c r="G16" s="6">
        <v>1359</v>
      </c>
      <c r="H16" s="6">
        <v>500</v>
      </c>
      <c r="I16" s="6">
        <v>396</v>
      </c>
      <c r="J16" s="6">
        <f>H16+I16</f>
        <v>896</v>
      </c>
      <c r="K16" s="13">
        <f>G16-J16</f>
        <v>463</v>
      </c>
    </row>
    <row r="17" spans="10:11" ht="15.75" thickBot="1" x14ac:dyDescent="0.3"/>
    <row r="18" spans="10:11" ht="19.5" thickBot="1" x14ac:dyDescent="0.35">
      <c r="J18" s="12" t="s">
        <v>73</v>
      </c>
      <c r="K18" s="11">
        <f>SUM(K14:K17)</f>
        <v>2816</v>
      </c>
    </row>
  </sheetData>
  <mergeCells count="2">
    <mergeCell ref="B2:D3"/>
    <mergeCell ref="B11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42"/>
  <sheetViews>
    <sheetView showGridLines="0" rightToLeft="1" zoomScale="80" zoomScaleNormal="80" workbookViewId="0">
      <pane xSplit="5" ySplit="1" topLeftCell="F23" activePane="bottomRight" state="frozen"/>
      <selection pane="topRight" activeCell="F1" sqref="F1"/>
      <selection pane="bottomLeft" activeCell="A2" sqref="A2"/>
      <selection pane="bottomRight" activeCell="P39" sqref="P39"/>
    </sheetView>
  </sheetViews>
  <sheetFormatPr defaultColWidth="9.85546875" defaultRowHeight="18.75" x14ac:dyDescent="0.25"/>
  <cols>
    <col min="1" max="1" width="4.140625" bestFit="1" customWidth="1"/>
    <col min="2" max="2" width="25.5703125" bestFit="1" customWidth="1"/>
    <col min="3" max="3" width="17" bestFit="1" customWidth="1"/>
    <col min="4" max="4" width="14.7109375" bestFit="1" customWidth="1"/>
    <col min="5" max="5" width="7.28515625" bestFit="1" customWidth="1"/>
    <col min="6" max="6" width="13.42578125" bestFit="1" customWidth="1"/>
    <col min="7" max="7" width="16.140625" bestFit="1" customWidth="1"/>
    <col min="8" max="9" width="10.42578125" bestFit="1" customWidth="1"/>
    <col min="10" max="10" width="16.140625" bestFit="1" customWidth="1"/>
    <col min="11" max="11" width="11" bestFit="1" customWidth="1"/>
    <col min="12" max="13" width="10.42578125" bestFit="1" customWidth="1"/>
    <col min="14" max="14" width="11" bestFit="1" customWidth="1"/>
    <col min="15" max="15" width="16.140625" bestFit="1" customWidth="1"/>
    <col min="16" max="16" width="14.7109375" bestFit="1" customWidth="1"/>
    <col min="17" max="17" width="16.140625" style="27" bestFit="1" customWidth="1"/>
  </cols>
  <sheetData>
    <row r="1" spans="1:17" s="43" customFormat="1" ht="75.75" thickBot="1" x14ac:dyDescent="0.3">
      <c r="A1" s="59" t="s">
        <v>0</v>
      </c>
      <c r="B1" s="60" t="s">
        <v>1</v>
      </c>
      <c r="C1" s="60" t="s">
        <v>2</v>
      </c>
      <c r="D1" s="60" t="s">
        <v>3</v>
      </c>
      <c r="E1" s="60" t="s">
        <v>93</v>
      </c>
      <c r="F1" s="60" t="s">
        <v>82</v>
      </c>
      <c r="G1" s="60" t="s">
        <v>83</v>
      </c>
      <c r="H1" s="60" t="s">
        <v>84</v>
      </c>
      <c r="I1" s="60" t="s">
        <v>92</v>
      </c>
      <c r="J1" s="60" t="s">
        <v>85</v>
      </c>
      <c r="K1" s="60" t="s">
        <v>87</v>
      </c>
      <c r="L1" s="60" t="s">
        <v>88</v>
      </c>
      <c r="M1" s="60" t="s">
        <v>89</v>
      </c>
      <c r="N1" s="60" t="s">
        <v>90</v>
      </c>
      <c r="O1" s="60" t="s">
        <v>94</v>
      </c>
      <c r="P1" s="60" t="s">
        <v>86</v>
      </c>
      <c r="Q1" s="42" t="s">
        <v>91</v>
      </c>
    </row>
    <row r="2" spans="1:17" s="22" customFormat="1" x14ac:dyDescent="0.25">
      <c r="A2" s="61">
        <v>1</v>
      </c>
      <c r="B2" s="62" t="s">
        <v>11</v>
      </c>
      <c r="C2" s="63" t="s">
        <v>12</v>
      </c>
      <c r="D2" s="64">
        <v>0</v>
      </c>
      <c r="E2" s="63"/>
      <c r="F2" s="63"/>
      <c r="G2" s="64">
        <f t="shared" ref="G2:G40" si="0">+F2*E2</f>
        <v>0</v>
      </c>
      <c r="H2" s="64"/>
      <c r="I2" s="64"/>
      <c r="J2" s="65">
        <f>+H2+G2+I2</f>
        <v>0</v>
      </c>
      <c r="K2" s="64"/>
      <c r="L2" s="64"/>
      <c r="M2" s="66"/>
      <c r="N2" s="67">
        <f>+K2+L2+M2</f>
        <v>0</v>
      </c>
      <c r="O2" s="67">
        <f>+J2-N2</f>
        <v>0</v>
      </c>
      <c r="P2" s="64"/>
      <c r="Q2" s="34">
        <f>+O2-P2</f>
        <v>0</v>
      </c>
    </row>
    <row r="3" spans="1:17" s="23" customFormat="1" x14ac:dyDescent="0.25">
      <c r="A3" s="68">
        <v>2</v>
      </c>
      <c r="B3" s="69" t="s">
        <v>13</v>
      </c>
      <c r="C3" s="70" t="s">
        <v>14</v>
      </c>
      <c r="D3" s="71">
        <v>10000</v>
      </c>
      <c r="E3" s="72">
        <f>+D3/30</f>
        <v>333.33333333333331</v>
      </c>
      <c r="F3" s="70">
        <v>30</v>
      </c>
      <c r="G3" s="71">
        <f>+F3*E3</f>
        <v>10000</v>
      </c>
      <c r="H3" s="71"/>
      <c r="I3" s="71"/>
      <c r="J3" s="71">
        <f t="shared" ref="J3:J40" si="1">+H3+G3+I3</f>
        <v>10000</v>
      </c>
      <c r="K3" s="71"/>
      <c r="L3" s="71"/>
      <c r="M3" s="73"/>
      <c r="N3" s="74">
        <f t="shared" ref="N3:N40" si="2">+K3+L3+M3</f>
        <v>0</v>
      </c>
      <c r="O3" s="74">
        <f>+J3-N3</f>
        <v>10000</v>
      </c>
      <c r="P3" s="71">
        <v>3000</v>
      </c>
      <c r="Q3" s="35">
        <f>+O3-P3</f>
        <v>7000</v>
      </c>
    </row>
    <row r="4" spans="1:17" s="23" customFormat="1" x14ac:dyDescent="0.25">
      <c r="A4" s="75">
        <v>3</v>
      </c>
      <c r="B4" s="76" t="s">
        <v>15</v>
      </c>
      <c r="C4" s="77" t="s">
        <v>16</v>
      </c>
      <c r="D4" s="78">
        <v>7000</v>
      </c>
      <c r="E4" s="79">
        <f t="shared" ref="E4:E40" si="3">+D4/30</f>
        <v>233.33333333333334</v>
      </c>
      <c r="F4" s="77">
        <v>30</v>
      </c>
      <c r="G4" s="78">
        <f t="shared" si="0"/>
        <v>7000</v>
      </c>
      <c r="H4" s="78"/>
      <c r="I4" s="78"/>
      <c r="J4" s="80">
        <f t="shared" si="1"/>
        <v>7000</v>
      </c>
      <c r="K4" s="78"/>
      <c r="L4" s="78"/>
      <c r="M4" s="81"/>
      <c r="N4" s="82">
        <f t="shared" si="2"/>
        <v>0</v>
      </c>
      <c r="O4" s="82">
        <f t="shared" ref="O4:O40" si="4">+J4-N4</f>
        <v>7000</v>
      </c>
      <c r="P4" s="78"/>
      <c r="Q4" s="37">
        <f t="shared" ref="Q4:Q40" si="5">+O4-P4</f>
        <v>7000</v>
      </c>
    </row>
    <row r="5" spans="1:17" s="23" customFormat="1" x14ac:dyDescent="0.25">
      <c r="A5" s="68">
        <v>4</v>
      </c>
      <c r="B5" s="69" t="s">
        <v>17</v>
      </c>
      <c r="C5" s="70" t="s">
        <v>18</v>
      </c>
      <c r="D5" s="71">
        <v>7000</v>
      </c>
      <c r="E5" s="72">
        <f t="shared" si="3"/>
        <v>233.33333333333334</v>
      </c>
      <c r="F5" s="70">
        <v>30</v>
      </c>
      <c r="G5" s="71">
        <f t="shared" si="0"/>
        <v>7000</v>
      </c>
      <c r="H5" s="71"/>
      <c r="I5" s="71"/>
      <c r="J5" s="71">
        <f t="shared" si="1"/>
        <v>7000</v>
      </c>
      <c r="K5" s="71"/>
      <c r="L5" s="71"/>
      <c r="M5" s="73"/>
      <c r="N5" s="74">
        <f t="shared" si="2"/>
        <v>0</v>
      </c>
      <c r="O5" s="74">
        <f t="shared" si="4"/>
        <v>7000</v>
      </c>
      <c r="P5" s="71"/>
      <c r="Q5" s="35">
        <f t="shared" si="5"/>
        <v>7000</v>
      </c>
    </row>
    <row r="6" spans="1:17" s="23" customFormat="1" x14ac:dyDescent="0.25">
      <c r="A6" s="75">
        <v>5</v>
      </c>
      <c r="B6" s="76" t="s">
        <v>19</v>
      </c>
      <c r="C6" s="77" t="s">
        <v>20</v>
      </c>
      <c r="D6" s="78">
        <v>7000</v>
      </c>
      <c r="E6" s="79">
        <f t="shared" si="3"/>
        <v>233.33333333333334</v>
      </c>
      <c r="F6" s="77">
        <v>29</v>
      </c>
      <c r="G6" s="78">
        <f t="shared" si="0"/>
        <v>6766.666666666667</v>
      </c>
      <c r="H6" s="78"/>
      <c r="I6" s="78"/>
      <c r="J6" s="80">
        <f t="shared" si="1"/>
        <v>6766.666666666667</v>
      </c>
      <c r="K6" s="78"/>
      <c r="L6" s="78"/>
      <c r="M6" s="81"/>
      <c r="N6" s="82">
        <f t="shared" si="2"/>
        <v>0</v>
      </c>
      <c r="O6" s="82">
        <f t="shared" si="4"/>
        <v>6766.666666666667</v>
      </c>
      <c r="P6" s="78">
        <v>1000</v>
      </c>
      <c r="Q6" s="37">
        <f t="shared" si="5"/>
        <v>5766.666666666667</v>
      </c>
    </row>
    <row r="7" spans="1:17" s="23" customFormat="1" x14ac:dyDescent="0.25">
      <c r="A7" s="68">
        <v>6</v>
      </c>
      <c r="B7" s="69" t="s">
        <v>21</v>
      </c>
      <c r="C7" s="70" t="s">
        <v>22</v>
      </c>
      <c r="D7" s="71">
        <v>6000</v>
      </c>
      <c r="E7" s="72">
        <f t="shared" si="3"/>
        <v>200</v>
      </c>
      <c r="F7" s="70">
        <v>30</v>
      </c>
      <c r="G7" s="71">
        <f t="shared" si="0"/>
        <v>6000</v>
      </c>
      <c r="H7" s="71"/>
      <c r="I7" s="71"/>
      <c r="J7" s="71">
        <f t="shared" si="1"/>
        <v>6000</v>
      </c>
      <c r="K7" s="71"/>
      <c r="L7" s="71"/>
      <c r="M7" s="73"/>
      <c r="N7" s="74">
        <f t="shared" si="2"/>
        <v>0</v>
      </c>
      <c r="O7" s="74">
        <f t="shared" si="4"/>
        <v>6000</v>
      </c>
      <c r="P7" s="71">
        <v>1000</v>
      </c>
      <c r="Q7" s="35">
        <f t="shared" si="5"/>
        <v>5000</v>
      </c>
    </row>
    <row r="8" spans="1:17" s="23" customFormat="1" x14ac:dyDescent="0.25">
      <c r="A8" s="75">
        <v>7</v>
      </c>
      <c r="B8" s="76" t="s">
        <v>23</v>
      </c>
      <c r="C8" s="77" t="s">
        <v>24</v>
      </c>
      <c r="D8" s="78">
        <v>6000</v>
      </c>
      <c r="E8" s="79">
        <f t="shared" si="3"/>
        <v>200</v>
      </c>
      <c r="F8" s="77">
        <v>30</v>
      </c>
      <c r="G8" s="78">
        <f t="shared" si="0"/>
        <v>6000</v>
      </c>
      <c r="H8" s="78"/>
      <c r="I8" s="78"/>
      <c r="J8" s="80">
        <f t="shared" si="1"/>
        <v>6000</v>
      </c>
      <c r="K8" s="78"/>
      <c r="L8" s="78"/>
      <c r="M8" s="81"/>
      <c r="N8" s="82">
        <f t="shared" si="2"/>
        <v>0</v>
      </c>
      <c r="O8" s="82">
        <f t="shared" si="4"/>
        <v>6000</v>
      </c>
      <c r="P8" s="78"/>
      <c r="Q8" s="37">
        <f t="shared" si="5"/>
        <v>6000</v>
      </c>
    </row>
    <row r="9" spans="1:17" s="23" customFormat="1" x14ac:dyDescent="0.25">
      <c r="A9" s="68">
        <v>8</v>
      </c>
      <c r="B9" s="69" t="s">
        <v>25</v>
      </c>
      <c r="C9" s="70" t="s">
        <v>26</v>
      </c>
      <c r="D9" s="71">
        <v>5500</v>
      </c>
      <c r="E9" s="72">
        <f t="shared" si="3"/>
        <v>183.33333333333334</v>
      </c>
      <c r="F9" s="70">
        <v>30</v>
      </c>
      <c r="G9" s="71">
        <f t="shared" si="0"/>
        <v>5500</v>
      </c>
      <c r="H9" s="71"/>
      <c r="I9" s="71"/>
      <c r="J9" s="71">
        <f t="shared" si="1"/>
        <v>5500</v>
      </c>
      <c r="K9" s="71"/>
      <c r="L9" s="71"/>
      <c r="M9" s="73"/>
      <c r="N9" s="74">
        <f t="shared" si="2"/>
        <v>0</v>
      </c>
      <c r="O9" s="74">
        <f t="shared" si="4"/>
        <v>5500</v>
      </c>
      <c r="P9" s="71">
        <v>2000</v>
      </c>
      <c r="Q9" s="35">
        <f t="shared" si="5"/>
        <v>3500</v>
      </c>
    </row>
    <row r="10" spans="1:17" s="23" customFormat="1" x14ac:dyDescent="0.25">
      <c r="A10" s="75">
        <v>9</v>
      </c>
      <c r="B10" s="76" t="s">
        <v>27</v>
      </c>
      <c r="C10" s="77" t="s">
        <v>28</v>
      </c>
      <c r="D10" s="78">
        <v>5000</v>
      </c>
      <c r="E10" s="79">
        <f t="shared" si="3"/>
        <v>166.66666666666666</v>
      </c>
      <c r="F10" s="77">
        <v>30</v>
      </c>
      <c r="G10" s="78">
        <f t="shared" si="0"/>
        <v>5000</v>
      </c>
      <c r="H10" s="78"/>
      <c r="I10" s="78"/>
      <c r="J10" s="80">
        <f t="shared" si="1"/>
        <v>5000</v>
      </c>
      <c r="K10" s="78"/>
      <c r="L10" s="78"/>
      <c r="M10" s="81"/>
      <c r="N10" s="82">
        <f t="shared" si="2"/>
        <v>0</v>
      </c>
      <c r="O10" s="82">
        <f t="shared" si="4"/>
        <v>5000</v>
      </c>
      <c r="P10" s="78">
        <v>3000</v>
      </c>
      <c r="Q10" s="37">
        <f t="shared" si="5"/>
        <v>2000</v>
      </c>
    </row>
    <row r="11" spans="1:17" s="23" customFormat="1" x14ac:dyDescent="0.25">
      <c r="A11" s="68">
        <v>10</v>
      </c>
      <c r="B11" s="69" t="s">
        <v>29</v>
      </c>
      <c r="C11" s="70" t="s">
        <v>30</v>
      </c>
      <c r="D11" s="71">
        <v>4500</v>
      </c>
      <c r="E11" s="72">
        <f t="shared" si="3"/>
        <v>150</v>
      </c>
      <c r="F11" s="70">
        <v>30</v>
      </c>
      <c r="G11" s="71">
        <f t="shared" si="0"/>
        <v>4500</v>
      </c>
      <c r="H11" s="71"/>
      <c r="I11" s="71"/>
      <c r="J11" s="71">
        <f t="shared" si="1"/>
        <v>4500</v>
      </c>
      <c r="K11" s="71"/>
      <c r="L11" s="71"/>
      <c r="M11" s="73"/>
      <c r="N11" s="74">
        <f t="shared" si="2"/>
        <v>0</v>
      </c>
      <c r="O11" s="74">
        <f t="shared" si="4"/>
        <v>4500</v>
      </c>
      <c r="P11" s="71">
        <v>2950</v>
      </c>
      <c r="Q11" s="35">
        <f t="shared" si="5"/>
        <v>1550</v>
      </c>
    </row>
    <row r="12" spans="1:17" s="23" customFormat="1" x14ac:dyDescent="0.25">
      <c r="A12" s="75">
        <v>11</v>
      </c>
      <c r="B12" s="76" t="s">
        <v>31</v>
      </c>
      <c r="C12" s="77" t="s">
        <v>26</v>
      </c>
      <c r="D12" s="78">
        <v>4500</v>
      </c>
      <c r="E12" s="79">
        <f t="shared" si="3"/>
        <v>150</v>
      </c>
      <c r="F12" s="77">
        <v>30</v>
      </c>
      <c r="G12" s="78">
        <f t="shared" si="0"/>
        <v>4500</v>
      </c>
      <c r="H12" s="78"/>
      <c r="I12" s="78"/>
      <c r="J12" s="80">
        <f t="shared" si="1"/>
        <v>4500</v>
      </c>
      <c r="K12" s="78"/>
      <c r="L12" s="78"/>
      <c r="M12" s="81"/>
      <c r="N12" s="82">
        <f t="shared" si="2"/>
        <v>0</v>
      </c>
      <c r="O12" s="82">
        <f t="shared" si="4"/>
        <v>4500</v>
      </c>
      <c r="P12" s="78">
        <v>3000</v>
      </c>
      <c r="Q12" s="37">
        <f t="shared" si="5"/>
        <v>1500</v>
      </c>
    </row>
    <row r="13" spans="1:17" s="23" customFormat="1" x14ac:dyDescent="0.25">
      <c r="A13" s="68">
        <v>12</v>
      </c>
      <c r="B13" s="69" t="s">
        <v>32</v>
      </c>
      <c r="C13" s="70" t="s">
        <v>33</v>
      </c>
      <c r="D13" s="71">
        <v>4000</v>
      </c>
      <c r="E13" s="72">
        <f t="shared" si="3"/>
        <v>133.33333333333334</v>
      </c>
      <c r="F13" s="70">
        <v>27</v>
      </c>
      <c r="G13" s="71">
        <f t="shared" si="0"/>
        <v>3600.0000000000005</v>
      </c>
      <c r="H13" s="71"/>
      <c r="I13" s="71"/>
      <c r="J13" s="71">
        <f t="shared" si="1"/>
        <v>3600.0000000000005</v>
      </c>
      <c r="K13" s="71"/>
      <c r="L13" s="71"/>
      <c r="M13" s="73"/>
      <c r="N13" s="74">
        <f t="shared" si="2"/>
        <v>0</v>
      </c>
      <c r="O13" s="74">
        <f t="shared" si="4"/>
        <v>3600.0000000000005</v>
      </c>
      <c r="P13" s="71">
        <v>200</v>
      </c>
      <c r="Q13" s="35">
        <f t="shared" si="5"/>
        <v>3400.0000000000005</v>
      </c>
    </row>
    <row r="14" spans="1:17" s="23" customFormat="1" x14ac:dyDescent="0.25">
      <c r="A14" s="75">
        <v>13</v>
      </c>
      <c r="B14" s="76" t="s">
        <v>34</v>
      </c>
      <c r="C14" s="77" t="s">
        <v>35</v>
      </c>
      <c r="D14" s="78">
        <v>3500</v>
      </c>
      <c r="E14" s="79">
        <f t="shared" si="3"/>
        <v>116.66666666666667</v>
      </c>
      <c r="F14" s="77">
        <v>30</v>
      </c>
      <c r="G14" s="78">
        <f t="shared" si="0"/>
        <v>3500</v>
      </c>
      <c r="H14" s="78"/>
      <c r="I14" s="78"/>
      <c r="J14" s="80">
        <f t="shared" si="1"/>
        <v>3500</v>
      </c>
      <c r="K14" s="78"/>
      <c r="L14" s="78"/>
      <c r="M14" s="81"/>
      <c r="N14" s="82">
        <f t="shared" si="2"/>
        <v>0</v>
      </c>
      <c r="O14" s="82">
        <f t="shared" si="4"/>
        <v>3500</v>
      </c>
      <c r="P14" s="78">
        <v>500</v>
      </c>
      <c r="Q14" s="37">
        <f t="shared" si="5"/>
        <v>3000</v>
      </c>
    </row>
    <row r="15" spans="1:17" s="23" customFormat="1" x14ac:dyDescent="0.25">
      <c r="A15" s="68">
        <v>14</v>
      </c>
      <c r="B15" s="69" t="s">
        <v>36</v>
      </c>
      <c r="C15" s="70" t="s">
        <v>35</v>
      </c>
      <c r="D15" s="71">
        <v>3500</v>
      </c>
      <c r="E15" s="72">
        <f t="shared" si="3"/>
        <v>116.66666666666667</v>
      </c>
      <c r="F15" s="70">
        <v>30</v>
      </c>
      <c r="G15" s="71">
        <f t="shared" si="0"/>
        <v>3500</v>
      </c>
      <c r="H15" s="71"/>
      <c r="I15" s="71"/>
      <c r="J15" s="71">
        <f t="shared" si="1"/>
        <v>3500</v>
      </c>
      <c r="K15" s="71"/>
      <c r="L15" s="71"/>
      <c r="M15" s="73"/>
      <c r="N15" s="74">
        <f t="shared" si="2"/>
        <v>0</v>
      </c>
      <c r="O15" s="74">
        <f t="shared" si="4"/>
        <v>3500</v>
      </c>
      <c r="P15" s="71"/>
      <c r="Q15" s="35">
        <f t="shared" si="5"/>
        <v>3500</v>
      </c>
    </row>
    <row r="16" spans="1:17" s="23" customFormat="1" x14ac:dyDescent="0.25">
      <c r="A16" s="75">
        <v>15</v>
      </c>
      <c r="B16" s="76" t="s">
        <v>37</v>
      </c>
      <c r="C16" s="77" t="s">
        <v>33</v>
      </c>
      <c r="D16" s="78">
        <v>3500</v>
      </c>
      <c r="E16" s="79">
        <f t="shared" si="3"/>
        <v>116.66666666666667</v>
      </c>
      <c r="F16" s="77">
        <v>30</v>
      </c>
      <c r="G16" s="78">
        <f t="shared" si="0"/>
        <v>3500</v>
      </c>
      <c r="H16" s="78"/>
      <c r="I16" s="78"/>
      <c r="J16" s="80">
        <f t="shared" si="1"/>
        <v>3500</v>
      </c>
      <c r="K16" s="78"/>
      <c r="L16" s="78"/>
      <c r="M16" s="81"/>
      <c r="N16" s="82">
        <f t="shared" si="2"/>
        <v>0</v>
      </c>
      <c r="O16" s="82">
        <f t="shared" si="4"/>
        <v>3500</v>
      </c>
      <c r="P16" s="78"/>
      <c r="Q16" s="37">
        <f t="shared" si="5"/>
        <v>3500</v>
      </c>
    </row>
    <row r="17" spans="1:17" s="23" customFormat="1" x14ac:dyDescent="0.25">
      <c r="A17" s="68">
        <v>16</v>
      </c>
      <c r="B17" s="69" t="s">
        <v>38</v>
      </c>
      <c r="C17" s="70" t="s">
        <v>35</v>
      </c>
      <c r="D17" s="71">
        <v>3500</v>
      </c>
      <c r="E17" s="72">
        <f t="shared" si="3"/>
        <v>116.66666666666667</v>
      </c>
      <c r="F17" s="70">
        <v>30</v>
      </c>
      <c r="G17" s="71">
        <f t="shared" si="0"/>
        <v>3500</v>
      </c>
      <c r="H17" s="71"/>
      <c r="I17" s="71"/>
      <c r="J17" s="71">
        <f t="shared" si="1"/>
        <v>3500</v>
      </c>
      <c r="K17" s="71"/>
      <c r="L17" s="71"/>
      <c r="M17" s="73"/>
      <c r="N17" s="74">
        <f t="shared" si="2"/>
        <v>0</v>
      </c>
      <c r="O17" s="74">
        <f t="shared" si="4"/>
        <v>3500</v>
      </c>
      <c r="P17" s="71"/>
      <c r="Q17" s="35">
        <f t="shared" si="5"/>
        <v>3500</v>
      </c>
    </row>
    <row r="18" spans="1:17" s="23" customFormat="1" x14ac:dyDescent="0.25">
      <c r="A18" s="75">
        <v>17</v>
      </c>
      <c r="B18" s="76" t="s">
        <v>39</v>
      </c>
      <c r="C18" s="77" t="s">
        <v>40</v>
      </c>
      <c r="D18" s="78">
        <v>3000</v>
      </c>
      <c r="E18" s="79">
        <f t="shared" si="3"/>
        <v>100</v>
      </c>
      <c r="F18" s="77">
        <v>30</v>
      </c>
      <c r="G18" s="78">
        <f t="shared" si="0"/>
        <v>3000</v>
      </c>
      <c r="H18" s="78"/>
      <c r="I18" s="78"/>
      <c r="J18" s="80">
        <f t="shared" si="1"/>
        <v>3000</v>
      </c>
      <c r="K18" s="78">
        <v>500</v>
      </c>
      <c r="L18" s="78"/>
      <c r="M18" s="81"/>
      <c r="N18" s="82">
        <f t="shared" si="2"/>
        <v>500</v>
      </c>
      <c r="O18" s="82">
        <f>+J18-N18</f>
        <v>2500</v>
      </c>
      <c r="P18" s="78"/>
      <c r="Q18" s="37">
        <f t="shared" si="5"/>
        <v>2500</v>
      </c>
    </row>
    <row r="19" spans="1:17" s="23" customFormat="1" x14ac:dyDescent="0.25">
      <c r="A19" s="68">
        <v>18</v>
      </c>
      <c r="B19" s="69" t="s">
        <v>41</v>
      </c>
      <c r="C19" s="70" t="s">
        <v>42</v>
      </c>
      <c r="D19" s="71">
        <v>3000</v>
      </c>
      <c r="E19" s="72">
        <f t="shared" si="3"/>
        <v>100</v>
      </c>
      <c r="F19" s="70">
        <v>29</v>
      </c>
      <c r="G19" s="71">
        <f t="shared" si="0"/>
        <v>2900</v>
      </c>
      <c r="H19" s="71"/>
      <c r="I19" s="71"/>
      <c r="J19" s="71">
        <f t="shared" si="1"/>
        <v>2900</v>
      </c>
      <c r="K19" s="71"/>
      <c r="L19" s="71"/>
      <c r="M19" s="73"/>
      <c r="N19" s="74">
        <f t="shared" si="2"/>
        <v>0</v>
      </c>
      <c r="O19" s="74">
        <f t="shared" si="4"/>
        <v>2900</v>
      </c>
      <c r="P19" s="71">
        <v>1000</v>
      </c>
      <c r="Q19" s="35">
        <f t="shared" si="5"/>
        <v>1900</v>
      </c>
    </row>
    <row r="20" spans="1:17" s="23" customFormat="1" x14ac:dyDescent="0.25">
      <c r="A20" s="75">
        <v>19</v>
      </c>
      <c r="B20" s="76" t="s">
        <v>43</v>
      </c>
      <c r="C20" s="77" t="s">
        <v>44</v>
      </c>
      <c r="D20" s="78">
        <v>3000</v>
      </c>
      <c r="E20" s="79">
        <f t="shared" si="3"/>
        <v>100</v>
      </c>
      <c r="F20" s="77">
        <v>30</v>
      </c>
      <c r="G20" s="78">
        <f t="shared" si="0"/>
        <v>3000</v>
      </c>
      <c r="H20" s="78"/>
      <c r="I20" s="78"/>
      <c r="J20" s="80">
        <f t="shared" si="1"/>
        <v>3000</v>
      </c>
      <c r="K20" s="78"/>
      <c r="L20" s="78"/>
      <c r="M20" s="81"/>
      <c r="N20" s="82">
        <f t="shared" si="2"/>
        <v>0</v>
      </c>
      <c r="O20" s="82">
        <f t="shared" si="4"/>
        <v>3000</v>
      </c>
      <c r="P20" s="78">
        <v>1000</v>
      </c>
      <c r="Q20" s="37">
        <f t="shared" si="5"/>
        <v>2000</v>
      </c>
    </row>
    <row r="21" spans="1:17" s="23" customFormat="1" x14ac:dyDescent="0.25">
      <c r="A21" s="68">
        <v>20</v>
      </c>
      <c r="B21" s="69" t="s">
        <v>45</v>
      </c>
      <c r="C21" s="70" t="s">
        <v>42</v>
      </c>
      <c r="D21" s="71">
        <v>3000</v>
      </c>
      <c r="E21" s="72">
        <f t="shared" si="3"/>
        <v>100</v>
      </c>
      <c r="F21" s="70">
        <v>30</v>
      </c>
      <c r="G21" s="71">
        <f t="shared" si="0"/>
        <v>3000</v>
      </c>
      <c r="H21" s="71"/>
      <c r="I21" s="71"/>
      <c r="J21" s="71">
        <f t="shared" si="1"/>
        <v>3000</v>
      </c>
      <c r="K21" s="71"/>
      <c r="L21" s="71"/>
      <c r="M21" s="73"/>
      <c r="N21" s="74">
        <f t="shared" si="2"/>
        <v>0</v>
      </c>
      <c r="O21" s="74">
        <f t="shared" si="4"/>
        <v>3000</v>
      </c>
      <c r="P21" s="71"/>
      <c r="Q21" s="35">
        <f t="shared" si="5"/>
        <v>3000</v>
      </c>
    </row>
    <row r="22" spans="1:17" s="23" customFormat="1" x14ac:dyDescent="0.25">
      <c r="A22" s="75">
        <v>21</v>
      </c>
      <c r="B22" s="76" t="s">
        <v>46</v>
      </c>
      <c r="C22" s="77" t="s">
        <v>33</v>
      </c>
      <c r="D22" s="78">
        <v>3000</v>
      </c>
      <c r="E22" s="79">
        <f t="shared" si="3"/>
        <v>100</v>
      </c>
      <c r="F22" s="77">
        <v>30</v>
      </c>
      <c r="G22" s="78">
        <f t="shared" si="0"/>
        <v>3000</v>
      </c>
      <c r="H22" s="78"/>
      <c r="I22" s="78"/>
      <c r="J22" s="80">
        <f t="shared" si="1"/>
        <v>3000</v>
      </c>
      <c r="K22" s="78"/>
      <c r="L22" s="78"/>
      <c r="M22" s="81"/>
      <c r="N22" s="82">
        <f t="shared" si="2"/>
        <v>0</v>
      </c>
      <c r="O22" s="82">
        <f t="shared" si="4"/>
        <v>3000</v>
      </c>
      <c r="P22" s="78">
        <v>2000</v>
      </c>
      <c r="Q22" s="37">
        <f t="shared" si="5"/>
        <v>1000</v>
      </c>
    </row>
    <row r="23" spans="1:17" s="23" customFormat="1" x14ac:dyDescent="0.25">
      <c r="A23" s="68">
        <v>22</v>
      </c>
      <c r="B23" s="69" t="s">
        <v>47</v>
      </c>
      <c r="C23" s="70" t="s">
        <v>42</v>
      </c>
      <c r="D23" s="71">
        <v>3000</v>
      </c>
      <c r="E23" s="72">
        <f t="shared" si="3"/>
        <v>100</v>
      </c>
      <c r="F23" s="70">
        <v>30</v>
      </c>
      <c r="G23" s="71">
        <f t="shared" si="0"/>
        <v>3000</v>
      </c>
      <c r="H23" s="71"/>
      <c r="I23" s="71"/>
      <c r="J23" s="71">
        <f t="shared" si="1"/>
        <v>3000</v>
      </c>
      <c r="K23" s="71"/>
      <c r="L23" s="71"/>
      <c r="M23" s="73"/>
      <c r="N23" s="74">
        <f t="shared" si="2"/>
        <v>0</v>
      </c>
      <c r="O23" s="74">
        <f t="shared" si="4"/>
        <v>3000</v>
      </c>
      <c r="P23" s="71">
        <v>100</v>
      </c>
      <c r="Q23" s="35">
        <f t="shared" si="5"/>
        <v>2900</v>
      </c>
    </row>
    <row r="24" spans="1:17" s="23" customFormat="1" x14ac:dyDescent="0.25">
      <c r="A24" s="75">
        <v>23</v>
      </c>
      <c r="B24" s="76" t="s">
        <v>48</v>
      </c>
      <c r="C24" s="77" t="s">
        <v>33</v>
      </c>
      <c r="D24" s="78">
        <v>3000</v>
      </c>
      <c r="E24" s="79">
        <f t="shared" si="3"/>
        <v>100</v>
      </c>
      <c r="F24" s="77">
        <v>30</v>
      </c>
      <c r="G24" s="78">
        <f t="shared" si="0"/>
        <v>3000</v>
      </c>
      <c r="H24" s="78"/>
      <c r="I24" s="78"/>
      <c r="J24" s="80">
        <f t="shared" si="1"/>
        <v>3000</v>
      </c>
      <c r="K24" s="78"/>
      <c r="L24" s="78"/>
      <c r="M24" s="81"/>
      <c r="N24" s="82">
        <f t="shared" si="2"/>
        <v>0</v>
      </c>
      <c r="O24" s="82">
        <f t="shared" si="4"/>
        <v>3000</v>
      </c>
      <c r="P24" s="78"/>
      <c r="Q24" s="37">
        <f t="shared" si="5"/>
        <v>3000</v>
      </c>
    </row>
    <row r="25" spans="1:17" s="23" customFormat="1" x14ac:dyDescent="0.25">
      <c r="A25" s="68">
        <v>24</v>
      </c>
      <c r="B25" s="69" t="s">
        <v>49</v>
      </c>
      <c r="C25" s="70" t="s">
        <v>50</v>
      </c>
      <c r="D25" s="71">
        <v>3000</v>
      </c>
      <c r="E25" s="72">
        <f t="shared" si="3"/>
        <v>100</v>
      </c>
      <c r="F25" s="70">
        <v>30</v>
      </c>
      <c r="G25" s="71">
        <f t="shared" si="0"/>
        <v>3000</v>
      </c>
      <c r="H25" s="71"/>
      <c r="I25" s="71"/>
      <c r="J25" s="71">
        <f t="shared" si="1"/>
        <v>3000</v>
      </c>
      <c r="K25" s="71"/>
      <c r="L25" s="71"/>
      <c r="M25" s="73"/>
      <c r="N25" s="74">
        <f t="shared" si="2"/>
        <v>0</v>
      </c>
      <c r="O25" s="74">
        <f t="shared" si="4"/>
        <v>3000</v>
      </c>
      <c r="P25" s="71"/>
      <c r="Q25" s="35">
        <f t="shared" si="5"/>
        <v>3000</v>
      </c>
    </row>
    <row r="26" spans="1:17" s="23" customFormat="1" x14ac:dyDescent="0.25">
      <c r="A26" s="75">
        <v>25</v>
      </c>
      <c r="B26" s="76" t="s">
        <v>51</v>
      </c>
      <c r="C26" s="77" t="s">
        <v>52</v>
      </c>
      <c r="D26" s="78">
        <v>2500</v>
      </c>
      <c r="E26" s="79">
        <f t="shared" si="3"/>
        <v>83.333333333333329</v>
      </c>
      <c r="F26" s="77">
        <v>30</v>
      </c>
      <c r="G26" s="78">
        <f t="shared" si="0"/>
        <v>2500</v>
      </c>
      <c r="H26" s="78"/>
      <c r="I26" s="78"/>
      <c r="J26" s="80">
        <f t="shared" si="1"/>
        <v>2500</v>
      </c>
      <c r="K26" s="78"/>
      <c r="L26" s="78"/>
      <c r="M26" s="81"/>
      <c r="N26" s="82">
        <f t="shared" si="2"/>
        <v>0</v>
      </c>
      <c r="O26" s="82">
        <f t="shared" si="4"/>
        <v>2500</v>
      </c>
      <c r="P26" s="78"/>
      <c r="Q26" s="37">
        <f t="shared" si="5"/>
        <v>2500</v>
      </c>
    </row>
    <row r="27" spans="1:17" s="23" customFormat="1" x14ac:dyDescent="0.25">
      <c r="A27" s="68">
        <v>26</v>
      </c>
      <c r="B27" s="69" t="s">
        <v>53</v>
      </c>
      <c r="C27" s="70" t="s">
        <v>54</v>
      </c>
      <c r="D27" s="71">
        <v>2500</v>
      </c>
      <c r="E27" s="72">
        <f t="shared" si="3"/>
        <v>83.333333333333329</v>
      </c>
      <c r="F27" s="70">
        <v>30</v>
      </c>
      <c r="G27" s="71">
        <f t="shared" si="0"/>
        <v>2500</v>
      </c>
      <c r="H27" s="71"/>
      <c r="I27" s="71"/>
      <c r="J27" s="71">
        <f t="shared" si="1"/>
        <v>2500</v>
      </c>
      <c r="K27" s="71"/>
      <c r="L27" s="71"/>
      <c r="M27" s="73"/>
      <c r="N27" s="74">
        <f t="shared" si="2"/>
        <v>0</v>
      </c>
      <c r="O27" s="74">
        <f t="shared" si="4"/>
        <v>2500</v>
      </c>
      <c r="P27" s="71">
        <v>500</v>
      </c>
      <c r="Q27" s="35">
        <f t="shared" si="5"/>
        <v>2000</v>
      </c>
    </row>
    <row r="28" spans="1:17" s="23" customFormat="1" x14ac:dyDescent="0.25">
      <c r="A28" s="75">
        <v>27</v>
      </c>
      <c r="B28" s="76" t="s">
        <v>56</v>
      </c>
      <c r="C28" s="77" t="s">
        <v>54</v>
      </c>
      <c r="D28" s="78">
        <v>2500</v>
      </c>
      <c r="E28" s="79">
        <f t="shared" si="3"/>
        <v>83.333333333333329</v>
      </c>
      <c r="F28" s="77">
        <v>30</v>
      </c>
      <c r="G28" s="78">
        <f t="shared" si="0"/>
        <v>2500</v>
      </c>
      <c r="H28" s="78"/>
      <c r="I28" s="78"/>
      <c r="J28" s="80">
        <f t="shared" si="1"/>
        <v>2500</v>
      </c>
      <c r="K28" s="78"/>
      <c r="L28" s="78"/>
      <c r="M28" s="81"/>
      <c r="N28" s="82">
        <f t="shared" si="2"/>
        <v>0</v>
      </c>
      <c r="O28" s="82">
        <f t="shared" si="4"/>
        <v>2500</v>
      </c>
      <c r="P28" s="78"/>
      <c r="Q28" s="37">
        <f t="shared" si="5"/>
        <v>2500</v>
      </c>
    </row>
    <row r="29" spans="1:17" s="23" customFormat="1" x14ac:dyDescent="0.25">
      <c r="A29" s="68">
        <v>28</v>
      </c>
      <c r="B29" s="69" t="s">
        <v>57</v>
      </c>
      <c r="C29" s="70" t="s">
        <v>58</v>
      </c>
      <c r="D29" s="71">
        <v>2500</v>
      </c>
      <c r="E29" s="72">
        <f t="shared" si="3"/>
        <v>83.333333333333329</v>
      </c>
      <c r="F29" s="70">
        <v>30</v>
      </c>
      <c r="G29" s="71">
        <f t="shared" si="0"/>
        <v>2500</v>
      </c>
      <c r="H29" s="71"/>
      <c r="I29" s="71"/>
      <c r="J29" s="71">
        <f t="shared" si="1"/>
        <v>2500</v>
      </c>
      <c r="K29" s="71"/>
      <c r="L29" s="71"/>
      <c r="M29" s="73"/>
      <c r="N29" s="74">
        <f t="shared" si="2"/>
        <v>0</v>
      </c>
      <c r="O29" s="74">
        <f t="shared" si="4"/>
        <v>2500</v>
      </c>
      <c r="P29" s="71">
        <v>1000</v>
      </c>
      <c r="Q29" s="35">
        <f t="shared" si="5"/>
        <v>1500</v>
      </c>
    </row>
    <row r="30" spans="1:17" s="23" customFormat="1" x14ac:dyDescent="0.25">
      <c r="A30" s="75">
        <v>29</v>
      </c>
      <c r="B30" s="76" t="s">
        <v>59</v>
      </c>
      <c r="C30" s="77" t="s">
        <v>54</v>
      </c>
      <c r="D30" s="78">
        <v>2500</v>
      </c>
      <c r="E30" s="79">
        <f t="shared" si="3"/>
        <v>83.333333333333329</v>
      </c>
      <c r="F30" s="77">
        <v>29</v>
      </c>
      <c r="G30" s="78">
        <f t="shared" si="0"/>
        <v>2416.6666666666665</v>
      </c>
      <c r="H30" s="78"/>
      <c r="I30" s="78"/>
      <c r="J30" s="80">
        <f t="shared" si="1"/>
        <v>2416.6666666666665</v>
      </c>
      <c r="K30" s="78"/>
      <c r="L30" s="78"/>
      <c r="M30" s="81"/>
      <c r="N30" s="82">
        <f t="shared" si="2"/>
        <v>0</v>
      </c>
      <c r="O30" s="82">
        <f t="shared" si="4"/>
        <v>2416.6666666666665</v>
      </c>
      <c r="P30" s="78">
        <v>945</v>
      </c>
      <c r="Q30" s="37">
        <f t="shared" si="5"/>
        <v>1471.6666666666665</v>
      </c>
    </row>
    <row r="31" spans="1:17" s="23" customFormat="1" x14ac:dyDescent="0.25">
      <c r="A31" s="68">
        <v>30</v>
      </c>
      <c r="B31" s="69" t="s">
        <v>60</v>
      </c>
      <c r="C31" s="70" t="s">
        <v>58</v>
      </c>
      <c r="D31" s="71">
        <v>2200</v>
      </c>
      <c r="E31" s="72">
        <f t="shared" si="3"/>
        <v>73.333333333333329</v>
      </c>
      <c r="F31" s="70">
        <v>30</v>
      </c>
      <c r="G31" s="71">
        <f t="shared" si="0"/>
        <v>2200</v>
      </c>
      <c r="H31" s="71"/>
      <c r="I31" s="71"/>
      <c r="J31" s="71">
        <f t="shared" si="1"/>
        <v>2200</v>
      </c>
      <c r="K31" s="71"/>
      <c r="L31" s="71"/>
      <c r="M31" s="73"/>
      <c r="N31" s="74">
        <f t="shared" si="2"/>
        <v>0</v>
      </c>
      <c r="O31" s="74">
        <f t="shared" si="4"/>
        <v>2200</v>
      </c>
      <c r="P31" s="71"/>
      <c r="Q31" s="35">
        <f t="shared" si="5"/>
        <v>2200</v>
      </c>
    </row>
    <row r="32" spans="1:17" s="23" customFormat="1" x14ac:dyDescent="0.25">
      <c r="A32" s="75">
        <v>31</v>
      </c>
      <c r="B32" s="76" t="s">
        <v>63</v>
      </c>
      <c r="C32" s="77" t="s">
        <v>64</v>
      </c>
      <c r="D32" s="78">
        <v>1700</v>
      </c>
      <c r="E32" s="79">
        <f t="shared" si="3"/>
        <v>56.666666666666664</v>
      </c>
      <c r="F32" s="77">
        <v>30</v>
      </c>
      <c r="G32" s="78">
        <f t="shared" si="0"/>
        <v>1700</v>
      </c>
      <c r="H32" s="78"/>
      <c r="I32" s="78"/>
      <c r="J32" s="80">
        <f t="shared" si="1"/>
        <v>1700</v>
      </c>
      <c r="K32" s="78"/>
      <c r="L32" s="78"/>
      <c r="M32" s="81"/>
      <c r="N32" s="82">
        <f t="shared" si="2"/>
        <v>0</v>
      </c>
      <c r="O32" s="82">
        <f t="shared" si="4"/>
        <v>1700</v>
      </c>
      <c r="P32" s="78"/>
      <c r="Q32" s="37">
        <f t="shared" si="5"/>
        <v>1700</v>
      </c>
    </row>
    <row r="33" spans="1:17" s="23" customFormat="1" x14ac:dyDescent="0.25">
      <c r="A33" s="68">
        <v>32</v>
      </c>
      <c r="B33" s="69" t="s">
        <v>65</v>
      </c>
      <c r="C33" s="70" t="s">
        <v>64</v>
      </c>
      <c r="D33" s="71">
        <v>1700</v>
      </c>
      <c r="E33" s="72">
        <f t="shared" si="3"/>
        <v>56.666666666666664</v>
      </c>
      <c r="F33" s="70">
        <v>30</v>
      </c>
      <c r="G33" s="71">
        <f t="shared" si="0"/>
        <v>1700</v>
      </c>
      <c r="H33" s="71"/>
      <c r="I33" s="71"/>
      <c r="J33" s="71">
        <f t="shared" si="1"/>
        <v>1700</v>
      </c>
      <c r="K33" s="71"/>
      <c r="L33" s="71"/>
      <c r="M33" s="73"/>
      <c r="N33" s="74">
        <f t="shared" si="2"/>
        <v>0</v>
      </c>
      <c r="O33" s="74">
        <f t="shared" si="4"/>
        <v>1700</v>
      </c>
      <c r="P33" s="71"/>
      <c r="Q33" s="35">
        <f t="shared" si="5"/>
        <v>1700</v>
      </c>
    </row>
    <row r="34" spans="1:17" s="23" customFormat="1" x14ac:dyDescent="0.25">
      <c r="A34" s="75">
        <v>33</v>
      </c>
      <c r="B34" s="76" t="s">
        <v>66</v>
      </c>
      <c r="C34" s="77" t="s">
        <v>64</v>
      </c>
      <c r="D34" s="78">
        <v>1700</v>
      </c>
      <c r="E34" s="79">
        <f t="shared" si="3"/>
        <v>56.666666666666664</v>
      </c>
      <c r="F34" s="77">
        <v>30</v>
      </c>
      <c r="G34" s="78">
        <f t="shared" si="0"/>
        <v>1700</v>
      </c>
      <c r="H34" s="78"/>
      <c r="I34" s="78"/>
      <c r="J34" s="80">
        <f t="shared" si="1"/>
        <v>1700</v>
      </c>
      <c r="K34" s="78"/>
      <c r="L34" s="78"/>
      <c r="M34" s="81"/>
      <c r="N34" s="82">
        <f t="shared" si="2"/>
        <v>0</v>
      </c>
      <c r="O34" s="82">
        <f t="shared" si="4"/>
        <v>1700</v>
      </c>
      <c r="P34" s="78"/>
      <c r="Q34" s="37">
        <f t="shared" si="5"/>
        <v>1700</v>
      </c>
    </row>
    <row r="35" spans="1:17" s="23" customFormat="1" x14ac:dyDescent="0.25">
      <c r="A35" s="68">
        <v>34</v>
      </c>
      <c r="B35" s="69" t="s">
        <v>67</v>
      </c>
      <c r="C35" s="70" t="s">
        <v>64</v>
      </c>
      <c r="D35" s="71">
        <v>1700</v>
      </c>
      <c r="E35" s="72">
        <f t="shared" si="3"/>
        <v>56.666666666666664</v>
      </c>
      <c r="F35" s="70">
        <v>30</v>
      </c>
      <c r="G35" s="71">
        <f t="shared" si="0"/>
        <v>1700</v>
      </c>
      <c r="H35" s="71"/>
      <c r="I35" s="71"/>
      <c r="J35" s="71">
        <f t="shared" si="1"/>
        <v>1700</v>
      </c>
      <c r="K35" s="71"/>
      <c r="L35" s="71"/>
      <c r="M35" s="73"/>
      <c r="N35" s="74">
        <f t="shared" si="2"/>
        <v>0</v>
      </c>
      <c r="O35" s="74">
        <f t="shared" si="4"/>
        <v>1700</v>
      </c>
      <c r="P35" s="71"/>
      <c r="Q35" s="35">
        <f t="shared" si="5"/>
        <v>1700</v>
      </c>
    </row>
    <row r="36" spans="1:17" s="23" customFormat="1" x14ac:dyDescent="0.25">
      <c r="A36" s="75">
        <v>35</v>
      </c>
      <c r="B36" s="76" t="s">
        <v>68</v>
      </c>
      <c r="C36" s="77" t="s">
        <v>52</v>
      </c>
      <c r="D36" s="78">
        <v>1700</v>
      </c>
      <c r="E36" s="79">
        <f t="shared" si="3"/>
        <v>56.666666666666664</v>
      </c>
      <c r="F36" s="77">
        <v>30</v>
      </c>
      <c r="G36" s="78">
        <f t="shared" si="0"/>
        <v>1700</v>
      </c>
      <c r="H36" s="78"/>
      <c r="I36" s="78"/>
      <c r="J36" s="80">
        <f t="shared" si="1"/>
        <v>1700</v>
      </c>
      <c r="K36" s="78"/>
      <c r="L36" s="78"/>
      <c r="M36" s="81"/>
      <c r="N36" s="82">
        <f t="shared" si="2"/>
        <v>0</v>
      </c>
      <c r="O36" s="82">
        <f t="shared" si="4"/>
        <v>1700</v>
      </c>
      <c r="P36" s="78"/>
      <c r="Q36" s="37">
        <f t="shared" si="5"/>
        <v>1700</v>
      </c>
    </row>
    <row r="37" spans="1:17" s="23" customFormat="1" x14ac:dyDescent="0.25">
      <c r="A37" s="68">
        <v>36</v>
      </c>
      <c r="B37" s="69" t="s">
        <v>69</v>
      </c>
      <c r="C37" s="70" t="s">
        <v>79</v>
      </c>
      <c r="D37" s="71">
        <v>1000</v>
      </c>
      <c r="E37" s="72">
        <f t="shared" si="3"/>
        <v>33.333333333333336</v>
      </c>
      <c r="F37" s="70">
        <v>30</v>
      </c>
      <c r="G37" s="71">
        <f t="shared" si="0"/>
        <v>1000.0000000000001</v>
      </c>
      <c r="H37" s="71"/>
      <c r="I37" s="71"/>
      <c r="J37" s="71">
        <f t="shared" si="1"/>
        <v>1000.0000000000001</v>
      </c>
      <c r="K37" s="71"/>
      <c r="L37" s="71"/>
      <c r="M37" s="73"/>
      <c r="N37" s="74">
        <f t="shared" si="2"/>
        <v>0</v>
      </c>
      <c r="O37" s="74">
        <f t="shared" si="4"/>
        <v>1000.0000000000001</v>
      </c>
      <c r="P37" s="71"/>
      <c r="Q37" s="35">
        <f t="shared" si="5"/>
        <v>1000.0000000000001</v>
      </c>
    </row>
    <row r="38" spans="1:17" s="23" customFormat="1" x14ac:dyDescent="0.25">
      <c r="A38" s="75">
        <v>37</v>
      </c>
      <c r="B38" s="76" t="s">
        <v>70</v>
      </c>
      <c r="C38" s="77" t="s">
        <v>79</v>
      </c>
      <c r="D38" s="78">
        <v>1000</v>
      </c>
      <c r="E38" s="79">
        <f t="shared" si="3"/>
        <v>33.333333333333336</v>
      </c>
      <c r="F38" s="77">
        <v>30</v>
      </c>
      <c r="G38" s="78">
        <f t="shared" si="0"/>
        <v>1000.0000000000001</v>
      </c>
      <c r="H38" s="78"/>
      <c r="I38" s="78"/>
      <c r="J38" s="80">
        <f t="shared" si="1"/>
        <v>1000.0000000000001</v>
      </c>
      <c r="K38" s="78"/>
      <c r="L38" s="78"/>
      <c r="M38" s="81"/>
      <c r="N38" s="82">
        <f t="shared" si="2"/>
        <v>0</v>
      </c>
      <c r="O38" s="82">
        <f t="shared" si="4"/>
        <v>1000.0000000000001</v>
      </c>
      <c r="P38" s="78"/>
      <c r="Q38" s="37">
        <f t="shared" si="5"/>
        <v>1000.0000000000001</v>
      </c>
    </row>
    <row r="39" spans="1:17" s="23" customFormat="1" x14ac:dyDescent="0.25">
      <c r="A39" s="68">
        <v>38</v>
      </c>
      <c r="B39" s="69" t="s">
        <v>71</v>
      </c>
      <c r="C39" s="70" t="s">
        <v>79</v>
      </c>
      <c r="D39" s="71">
        <v>1000</v>
      </c>
      <c r="E39" s="72">
        <f t="shared" si="3"/>
        <v>33.333333333333336</v>
      </c>
      <c r="F39" s="70">
        <v>30</v>
      </c>
      <c r="G39" s="71">
        <f t="shared" si="0"/>
        <v>1000.0000000000001</v>
      </c>
      <c r="H39" s="71"/>
      <c r="I39" s="71"/>
      <c r="J39" s="71">
        <f t="shared" si="1"/>
        <v>1000.0000000000001</v>
      </c>
      <c r="K39" s="71"/>
      <c r="L39" s="71"/>
      <c r="M39" s="73"/>
      <c r="N39" s="74">
        <f t="shared" si="2"/>
        <v>0</v>
      </c>
      <c r="O39" s="74">
        <f t="shared" si="4"/>
        <v>1000.0000000000001</v>
      </c>
      <c r="P39" s="71"/>
      <c r="Q39" s="35">
        <f t="shared" si="5"/>
        <v>1000.0000000000001</v>
      </c>
    </row>
    <row r="40" spans="1:17" s="23" customFormat="1" ht="19.5" thickBot="1" x14ac:dyDescent="0.3">
      <c r="A40" s="75">
        <v>39</v>
      </c>
      <c r="B40" s="76" t="s">
        <v>72</v>
      </c>
      <c r="C40" s="77" t="s">
        <v>80</v>
      </c>
      <c r="D40" s="78">
        <v>500</v>
      </c>
      <c r="E40" s="79">
        <f t="shared" si="3"/>
        <v>16.666666666666668</v>
      </c>
      <c r="F40" s="77">
        <v>30</v>
      </c>
      <c r="G40" s="78">
        <f t="shared" si="0"/>
        <v>500.00000000000006</v>
      </c>
      <c r="H40" s="78"/>
      <c r="I40" s="78"/>
      <c r="J40" s="80">
        <f t="shared" si="1"/>
        <v>500.00000000000006</v>
      </c>
      <c r="K40" s="78"/>
      <c r="L40" s="78"/>
      <c r="M40" s="81"/>
      <c r="N40" s="82">
        <f t="shared" si="2"/>
        <v>0</v>
      </c>
      <c r="O40" s="82">
        <f t="shared" si="4"/>
        <v>500.00000000000006</v>
      </c>
      <c r="P40" s="78"/>
      <c r="Q40" s="37">
        <f t="shared" si="5"/>
        <v>500.00000000000006</v>
      </c>
    </row>
    <row r="41" spans="1:17" s="38" customFormat="1" ht="22.5" thickTop="1" thickBot="1" x14ac:dyDescent="0.3">
      <c r="A41" s="98" t="s">
        <v>95</v>
      </c>
      <c r="B41" s="99"/>
      <c r="C41" s="100"/>
      <c r="D41" s="83"/>
      <c r="E41" s="83"/>
      <c r="F41" s="84"/>
      <c r="G41" s="84">
        <f>SUM(G2:G40)</f>
        <v>130383.33333333334</v>
      </c>
      <c r="H41" s="84">
        <f t="shared" ref="H41:N41" si="6">SUM(H2:H40)</f>
        <v>0</v>
      </c>
      <c r="I41" s="84">
        <f t="shared" si="6"/>
        <v>0</v>
      </c>
      <c r="J41" s="84">
        <f>SUM(J2:J40)</f>
        <v>130383.33333333334</v>
      </c>
      <c r="K41" s="84">
        <f t="shared" si="6"/>
        <v>500</v>
      </c>
      <c r="L41" s="84">
        <f t="shared" si="6"/>
        <v>0</v>
      </c>
      <c r="M41" s="84">
        <f t="shared" si="6"/>
        <v>0</v>
      </c>
      <c r="N41" s="84">
        <f t="shared" si="6"/>
        <v>500</v>
      </c>
      <c r="O41" s="84">
        <f>SUM(O2:O40)</f>
        <v>129883.33333333334</v>
      </c>
      <c r="P41" s="84">
        <f>SUM(P2:P40)</f>
        <v>23195</v>
      </c>
      <c r="Q41" s="85">
        <f>SUM(Q2:Q40)</f>
        <v>106688.33333333334</v>
      </c>
    </row>
    <row r="42" spans="1:17" ht="19.5" thickTop="1" x14ac:dyDescent="0.25"/>
  </sheetData>
  <mergeCells count="1">
    <mergeCell ref="A41:C41"/>
  </mergeCells>
  <pageMargins left="0.7" right="0.7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67FFC-BDEB-4BE1-97BE-692E74BF8A4A}">
  <dimension ref="A1:U43"/>
  <sheetViews>
    <sheetView rightToLeft="1" tabSelected="1" topLeftCell="A25" workbookViewId="0">
      <selection activeCell="D36" sqref="D36"/>
    </sheetView>
  </sheetViews>
  <sheetFormatPr defaultColWidth="9" defaultRowHeight="18.75" x14ac:dyDescent="0.25"/>
  <cols>
    <col min="1" max="1" width="4.42578125" customWidth="1"/>
    <col min="2" max="2" width="19.42578125" bestFit="1" customWidth="1"/>
    <col min="3" max="3" width="16" customWidth="1"/>
    <col min="4" max="4" width="11" bestFit="1" customWidth="1"/>
    <col min="5" max="5" width="10" bestFit="1" customWidth="1"/>
    <col min="6" max="6" width="11" bestFit="1" customWidth="1"/>
    <col min="7" max="7" width="13.7109375" bestFit="1" customWidth="1"/>
    <col min="8" max="8" width="9.42578125" customWidth="1"/>
    <col min="10" max="10" width="12.140625" customWidth="1"/>
    <col min="11" max="11" width="10" customWidth="1"/>
    <col min="12" max="12" width="9.85546875" customWidth="1"/>
    <col min="13" max="14" width="11" customWidth="1"/>
    <col min="15" max="15" width="14.85546875" customWidth="1"/>
    <col min="16" max="16" width="16.140625" customWidth="1"/>
    <col min="17" max="17" width="17.42578125" style="27" customWidth="1"/>
    <col min="18" max="18" width="16" customWidth="1"/>
    <col min="20" max="20" width="21.28515625" bestFit="1" customWidth="1"/>
  </cols>
  <sheetData>
    <row r="1" spans="1:20" s="43" customFormat="1" ht="76.5" customHeight="1" thickBot="1" x14ac:dyDescent="0.3">
      <c r="A1" s="44" t="s">
        <v>0</v>
      </c>
      <c r="B1" s="45" t="s">
        <v>1</v>
      </c>
      <c r="C1" s="45" t="s">
        <v>2</v>
      </c>
      <c r="D1" s="45" t="s">
        <v>3</v>
      </c>
      <c r="E1" s="45" t="s">
        <v>93</v>
      </c>
      <c r="F1" s="45" t="s">
        <v>82</v>
      </c>
      <c r="G1" s="45" t="s">
        <v>83</v>
      </c>
      <c r="H1" s="45" t="s">
        <v>84</v>
      </c>
      <c r="I1" s="45" t="s">
        <v>92</v>
      </c>
      <c r="J1" s="45" t="s">
        <v>85</v>
      </c>
      <c r="K1" s="45" t="s">
        <v>87</v>
      </c>
      <c r="L1" s="45" t="s">
        <v>88</v>
      </c>
      <c r="M1" s="45" t="s">
        <v>89</v>
      </c>
      <c r="N1" s="45" t="s">
        <v>90</v>
      </c>
      <c r="O1" s="45" t="s">
        <v>94</v>
      </c>
      <c r="P1" s="45" t="s">
        <v>86</v>
      </c>
      <c r="Q1" s="46" t="s">
        <v>91</v>
      </c>
    </row>
    <row r="2" spans="1:20" s="22" customFormat="1" ht="27.75" customHeight="1" thickBot="1" x14ac:dyDescent="0.3">
      <c r="A2" s="29">
        <v>1</v>
      </c>
      <c r="B2" s="30" t="s">
        <v>11</v>
      </c>
      <c r="C2" s="31" t="s">
        <v>12</v>
      </c>
      <c r="D2" s="32">
        <v>0</v>
      </c>
      <c r="E2" s="31"/>
      <c r="F2" s="31"/>
      <c r="G2" s="32">
        <f t="shared" ref="G2:G40" si="0">+F2*E2</f>
        <v>0</v>
      </c>
      <c r="H2" s="32"/>
      <c r="I2" s="32"/>
      <c r="J2" s="32">
        <f>+H2+G2+I2</f>
        <v>0</v>
      </c>
      <c r="K2" s="32"/>
      <c r="L2" s="32"/>
      <c r="M2" s="33"/>
      <c r="N2" s="47">
        <f>+K2+L2+M2</f>
        <v>0</v>
      </c>
      <c r="O2" s="47">
        <f>+J2-N2</f>
        <v>0</v>
      </c>
      <c r="P2" s="32"/>
      <c r="Q2" s="34">
        <f>+O2-P2</f>
        <v>0</v>
      </c>
      <c r="R2" s="53">
        <f>[1]ايهاب!R1</f>
        <v>0</v>
      </c>
      <c r="S2" s="23"/>
      <c r="T2" s="50">
        <f>[1]ايهاب!$F$3</f>
        <v>4000</v>
      </c>
    </row>
    <row r="3" spans="1:20" s="23" customFormat="1" ht="27.75" customHeight="1" thickBot="1" x14ac:dyDescent="0.3">
      <c r="A3" s="36">
        <v>2</v>
      </c>
      <c r="B3" s="28" t="s">
        <v>13</v>
      </c>
      <c r="C3" s="24" t="s">
        <v>14</v>
      </c>
      <c r="D3" s="25">
        <v>10000</v>
      </c>
      <c r="E3" s="48">
        <f>+D3/30</f>
        <v>333.33333333333331</v>
      </c>
      <c r="F3" s="24">
        <v>30</v>
      </c>
      <c r="G3" s="25">
        <f>+F3*E3</f>
        <v>10000</v>
      </c>
      <c r="H3" s="25"/>
      <c r="I3" s="25"/>
      <c r="J3" s="25">
        <f t="shared" ref="J3:J40" si="1">+H3+G3+I3</f>
        <v>10000</v>
      </c>
      <c r="K3" s="25"/>
      <c r="L3" s="25"/>
      <c r="N3" s="49">
        <f t="shared" ref="N3:N40" si="2">+K3+L3+M3</f>
        <v>0</v>
      </c>
      <c r="O3" s="49">
        <f t="shared" ref="O3:O40" si="3">+J3-N3</f>
        <v>10000</v>
      </c>
      <c r="P3" s="25">
        <v>3000</v>
      </c>
      <c r="Q3" s="37">
        <f t="shared" ref="Q3:Q40" si="4">+O3-P3</f>
        <v>7000</v>
      </c>
      <c r="R3" s="53" t="str">
        <f>[1]سامح!$B$2</f>
        <v>سامح فتحى عبد المولى</v>
      </c>
      <c r="T3" s="50">
        <f>[1]سامح!$F$3</f>
        <v>3000</v>
      </c>
    </row>
    <row r="4" spans="1:20" s="23" customFormat="1" ht="27.75" customHeight="1" thickBot="1" x14ac:dyDescent="0.3">
      <c r="A4" s="36">
        <v>3</v>
      </c>
      <c r="B4" s="28" t="s">
        <v>15</v>
      </c>
      <c r="C4" s="24" t="s">
        <v>16</v>
      </c>
      <c r="D4" s="25">
        <v>7000</v>
      </c>
      <c r="E4" s="26">
        <f t="shared" ref="E4:E40" si="5">+D4/30</f>
        <v>233.33333333333334</v>
      </c>
      <c r="F4" s="24">
        <v>30</v>
      </c>
      <c r="G4" s="25">
        <f t="shared" si="0"/>
        <v>7000</v>
      </c>
      <c r="H4" s="25"/>
      <c r="I4" s="25"/>
      <c r="J4" s="25">
        <f t="shared" si="1"/>
        <v>7000</v>
      </c>
      <c r="K4" s="25"/>
      <c r="L4" s="25"/>
      <c r="N4" s="49">
        <f t="shared" si="2"/>
        <v>0</v>
      </c>
      <c r="O4" s="49">
        <f t="shared" si="3"/>
        <v>7000</v>
      </c>
      <c r="P4" s="25"/>
      <c r="Q4" s="37">
        <f t="shared" si="4"/>
        <v>7000</v>
      </c>
      <c r="R4" s="53" t="str">
        <f>'[1]ايمن مفرح'!$B$2</f>
        <v>ايمن مفرح عبدالله</v>
      </c>
      <c r="T4" s="50">
        <f>'[1]ايمن مفرح'!$F$3</f>
        <v>0</v>
      </c>
    </row>
    <row r="5" spans="1:20" s="23" customFormat="1" ht="27.75" customHeight="1" thickBot="1" x14ac:dyDescent="0.3">
      <c r="A5" s="36">
        <v>4</v>
      </c>
      <c r="B5" s="28" t="s">
        <v>17</v>
      </c>
      <c r="C5" s="24" t="s">
        <v>18</v>
      </c>
      <c r="D5" s="25">
        <v>7000</v>
      </c>
      <c r="E5" s="48">
        <f t="shared" si="5"/>
        <v>233.33333333333334</v>
      </c>
      <c r="F5" s="24">
        <v>30</v>
      </c>
      <c r="G5" s="25">
        <f t="shared" si="0"/>
        <v>7000</v>
      </c>
      <c r="H5" s="25"/>
      <c r="I5" s="25"/>
      <c r="J5" s="25">
        <f t="shared" si="1"/>
        <v>7000</v>
      </c>
      <c r="K5" s="25"/>
      <c r="L5" s="25"/>
      <c r="N5" s="49">
        <f t="shared" si="2"/>
        <v>0</v>
      </c>
      <c r="O5" s="49">
        <f t="shared" si="3"/>
        <v>7000</v>
      </c>
      <c r="P5" s="25"/>
      <c r="Q5" s="37">
        <f t="shared" si="4"/>
        <v>7000</v>
      </c>
      <c r="R5" s="53" t="str">
        <f>'[1]محمد احمد قطب '!$B$2</f>
        <v xml:space="preserve">محمد احمد قطب </v>
      </c>
      <c r="T5" s="50">
        <f>'[1]محمد احمد قطب '!$F$3</f>
        <v>0</v>
      </c>
    </row>
    <row r="6" spans="1:20" s="23" customFormat="1" ht="27.75" customHeight="1" thickBot="1" x14ac:dyDescent="0.3">
      <c r="A6" s="36">
        <v>5</v>
      </c>
      <c r="B6" s="28" t="s">
        <v>19</v>
      </c>
      <c r="C6" s="24" t="s">
        <v>20</v>
      </c>
      <c r="D6" s="25">
        <v>7000</v>
      </c>
      <c r="E6" s="26">
        <f t="shared" si="5"/>
        <v>233.33333333333334</v>
      </c>
      <c r="F6" s="24">
        <v>29</v>
      </c>
      <c r="G6" s="25">
        <f t="shared" si="0"/>
        <v>6766.666666666667</v>
      </c>
      <c r="H6" s="25"/>
      <c r="I6" s="25"/>
      <c r="J6" s="25">
        <f t="shared" si="1"/>
        <v>6766.666666666667</v>
      </c>
      <c r="K6" s="25"/>
      <c r="L6" s="25"/>
      <c r="N6" s="49">
        <f t="shared" si="2"/>
        <v>0</v>
      </c>
      <c r="O6" s="49">
        <f t="shared" si="3"/>
        <v>6766.666666666667</v>
      </c>
      <c r="P6" s="25">
        <v>1000</v>
      </c>
      <c r="Q6" s="37">
        <f t="shared" si="4"/>
        <v>5766.666666666667</v>
      </c>
      <c r="R6" s="53" t="str">
        <f>'[1]محمد حسين عمار'!$B$2</f>
        <v>محمد حسين عمار</v>
      </c>
      <c r="T6" s="50">
        <f>'[1]محمد حسين عمار'!$F$3</f>
        <v>1000</v>
      </c>
    </row>
    <row r="7" spans="1:20" s="23" customFormat="1" ht="27.75" customHeight="1" thickBot="1" x14ac:dyDescent="0.3">
      <c r="A7" s="36">
        <v>6</v>
      </c>
      <c r="B7" s="28" t="s">
        <v>21</v>
      </c>
      <c r="C7" s="24" t="s">
        <v>22</v>
      </c>
      <c r="D7" s="25">
        <v>6000</v>
      </c>
      <c r="E7" s="48">
        <f t="shared" si="5"/>
        <v>200</v>
      </c>
      <c r="F7" s="24">
        <v>30</v>
      </c>
      <c r="G7" s="25">
        <f t="shared" si="0"/>
        <v>6000</v>
      </c>
      <c r="H7" s="25"/>
      <c r="I7" s="25"/>
      <c r="J7" s="25">
        <f t="shared" si="1"/>
        <v>6000</v>
      </c>
      <c r="K7" s="25"/>
      <c r="L7" s="25"/>
      <c r="N7" s="49">
        <f t="shared" si="2"/>
        <v>0</v>
      </c>
      <c r="O7" s="49">
        <f t="shared" si="3"/>
        <v>6000</v>
      </c>
      <c r="P7" s="25">
        <v>1000</v>
      </c>
      <c r="Q7" s="37">
        <f t="shared" si="4"/>
        <v>5000</v>
      </c>
      <c r="R7" s="53" t="str">
        <f>'[1]محمد احمد عبد الصادق'!$B$2</f>
        <v>محمد احمد عبد الصادق</v>
      </c>
      <c r="T7" s="50">
        <f>'[1]محمد احمد عبد الصادق'!$F$3</f>
        <v>1000</v>
      </c>
    </row>
    <row r="8" spans="1:20" s="23" customFormat="1" ht="27.75" customHeight="1" thickBot="1" x14ac:dyDescent="0.3">
      <c r="A8" s="36">
        <v>7</v>
      </c>
      <c r="B8" s="28" t="s">
        <v>23</v>
      </c>
      <c r="C8" s="24" t="s">
        <v>24</v>
      </c>
      <c r="D8" s="25">
        <v>6000</v>
      </c>
      <c r="E8" s="26">
        <f t="shared" si="5"/>
        <v>200</v>
      </c>
      <c r="F8" s="24">
        <v>30</v>
      </c>
      <c r="G8" s="25">
        <f t="shared" si="0"/>
        <v>6000</v>
      </c>
      <c r="H8" s="25"/>
      <c r="I8" s="25"/>
      <c r="J8" s="25">
        <f t="shared" si="1"/>
        <v>6000</v>
      </c>
      <c r="K8" s="25"/>
      <c r="L8" s="25"/>
      <c r="N8" s="49">
        <f t="shared" si="2"/>
        <v>0</v>
      </c>
      <c r="O8" s="49">
        <f t="shared" si="3"/>
        <v>6000</v>
      </c>
      <c r="P8" s="25"/>
      <c r="Q8" s="37">
        <f t="shared" si="4"/>
        <v>6000</v>
      </c>
      <c r="R8" s="53" t="str">
        <f>'[1]مصطفى موسى'!$B$2</f>
        <v>مصطفى موسى</v>
      </c>
      <c r="T8" s="50">
        <f>'[1]مصطفى موسى'!$F$3</f>
        <v>0</v>
      </c>
    </row>
    <row r="9" spans="1:20" s="23" customFormat="1" ht="27.75" customHeight="1" thickBot="1" x14ac:dyDescent="0.3">
      <c r="A9" s="36">
        <v>8</v>
      </c>
      <c r="B9" s="28" t="s">
        <v>25</v>
      </c>
      <c r="C9" s="24" t="s">
        <v>26</v>
      </c>
      <c r="D9" s="25">
        <v>5500</v>
      </c>
      <c r="E9" s="48">
        <f t="shared" si="5"/>
        <v>183.33333333333334</v>
      </c>
      <c r="F9" s="24">
        <v>30</v>
      </c>
      <c r="G9" s="25">
        <f t="shared" si="0"/>
        <v>5500</v>
      </c>
      <c r="H9" s="25"/>
      <c r="I9" s="25"/>
      <c r="J9" s="25">
        <f t="shared" si="1"/>
        <v>5500</v>
      </c>
      <c r="K9" s="25"/>
      <c r="L9" s="25"/>
      <c r="N9" s="49">
        <f t="shared" si="2"/>
        <v>0</v>
      </c>
      <c r="O9" s="49">
        <f t="shared" si="3"/>
        <v>5500</v>
      </c>
      <c r="P9" s="25">
        <v>2000</v>
      </c>
      <c r="Q9" s="37">
        <f t="shared" si="4"/>
        <v>3500</v>
      </c>
      <c r="R9" s="53" t="str">
        <f>'[1]محمد حرب عبد الحافظ'!$B$2</f>
        <v>محمد حرب عبد الحافظ</v>
      </c>
      <c r="T9" s="50">
        <f>'[1]محمد حرب عبد الحافظ'!$F$3</f>
        <v>2000</v>
      </c>
    </row>
    <row r="10" spans="1:20" s="23" customFormat="1" ht="27.75" customHeight="1" thickBot="1" x14ac:dyDescent="0.3">
      <c r="A10" s="36">
        <v>9</v>
      </c>
      <c r="B10" s="28" t="s">
        <v>27</v>
      </c>
      <c r="C10" s="24" t="s">
        <v>28</v>
      </c>
      <c r="D10" s="25">
        <v>5000</v>
      </c>
      <c r="E10" s="26">
        <f t="shared" si="5"/>
        <v>166.66666666666666</v>
      </c>
      <c r="F10" s="24">
        <v>30</v>
      </c>
      <c r="G10" s="25">
        <f t="shared" si="0"/>
        <v>5000</v>
      </c>
      <c r="H10" s="25"/>
      <c r="I10" s="25"/>
      <c r="J10" s="25">
        <f t="shared" si="1"/>
        <v>5000</v>
      </c>
      <c r="K10" s="25"/>
      <c r="L10" s="25"/>
      <c r="N10" s="49">
        <f t="shared" si="2"/>
        <v>0</v>
      </c>
      <c r="O10" s="49">
        <f t="shared" si="3"/>
        <v>5000</v>
      </c>
      <c r="P10" s="25">
        <v>3000</v>
      </c>
      <c r="Q10" s="37">
        <f t="shared" si="4"/>
        <v>2000</v>
      </c>
      <c r="R10" s="53" t="str">
        <f>'[1]احمد سليمان'!$B$2</f>
        <v>احمد سليمان</v>
      </c>
      <c r="T10" s="50">
        <f>'[1]احمد سليمان'!$F$3</f>
        <v>3000</v>
      </c>
    </row>
    <row r="11" spans="1:20" s="23" customFormat="1" ht="27.75" customHeight="1" thickBot="1" x14ac:dyDescent="0.3">
      <c r="A11" s="36">
        <v>10</v>
      </c>
      <c r="B11" s="28" t="s">
        <v>29</v>
      </c>
      <c r="C11" s="24" t="s">
        <v>30</v>
      </c>
      <c r="D11" s="25">
        <v>4500</v>
      </c>
      <c r="E11" s="48">
        <f t="shared" si="5"/>
        <v>150</v>
      </c>
      <c r="F11" s="24">
        <v>30</v>
      </c>
      <c r="G11" s="25">
        <f t="shared" si="0"/>
        <v>4500</v>
      </c>
      <c r="H11" s="25"/>
      <c r="I11" s="25"/>
      <c r="J11" s="25">
        <f t="shared" si="1"/>
        <v>4500</v>
      </c>
      <c r="K11" s="25"/>
      <c r="L11" s="25"/>
      <c r="N11" s="49">
        <f t="shared" si="2"/>
        <v>0</v>
      </c>
      <c r="O11" s="49">
        <f t="shared" si="3"/>
        <v>4500</v>
      </c>
      <c r="P11" s="25">
        <v>2950</v>
      </c>
      <c r="Q11" s="37">
        <f t="shared" si="4"/>
        <v>1550</v>
      </c>
      <c r="R11" s="53" t="str">
        <f>'[1]ايهاب احمد عبد الحميد'!$B$2</f>
        <v>ايهاب احمد عبد الحميد</v>
      </c>
      <c r="T11" s="51">
        <f>'[1]ايهاب احمد عبد الحميد'!$F$3</f>
        <v>2400</v>
      </c>
    </row>
    <row r="12" spans="1:20" s="23" customFormat="1" ht="27.75" customHeight="1" thickBot="1" x14ac:dyDescent="0.3">
      <c r="A12" s="36">
        <v>11</v>
      </c>
      <c r="B12" s="28" t="s">
        <v>31</v>
      </c>
      <c r="C12" s="24" t="s">
        <v>26</v>
      </c>
      <c r="D12" s="25">
        <v>4500</v>
      </c>
      <c r="E12" s="26">
        <f t="shared" si="5"/>
        <v>150</v>
      </c>
      <c r="F12" s="24">
        <v>30</v>
      </c>
      <c r="G12" s="25">
        <f t="shared" si="0"/>
        <v>4500</v>
      </c>
      <c r="H12" s="25"/>
      <c r="I12" s="25"/>
      <c r="J12" s="25">
        <f t="shared" si="1"/>
        <v>4500</v>
      </c>
      <c r="K12" s="25"/>
      <c r="L12" s="25"/>
      <c r="N12" s="49">
        <f t="shared" si="2"/>
        <v>0</v>
      </c>
      <c r="O12" s="49">
        <f t="shared" si="3"/>
        <v>4500</v>
      </c>
      <c r="P12" s="25">
        <v>3000</v>
      </c>
      <c r="Q12" s="37">
        <f t="shared" si="4"/>
        <v>1500</v>
      </c>
      <c r="R12" s="53" t="str">
        <f>'[1]عمر فرزى عبدالله'!$B$2</f>
        <v>عمر فرزى عبدالله</v>
      </c>
      <c r="T12" s="51">
        <f>'[1]عمر فرزى عبدالله'!$F$3</f>
        <v>3000</v>
      </c>
    </row>
    <row r="13" spans="1:20" s="23" customFormat="1" ht="27.75" customHeight="1" thickBot="1" x14ac:dyDescent="0.3">
      <c r="A13" s="36">
        <v>12</v>
      </c>
      <c r="B13" s="28" t="s">
        <v>32</v>
      </c>
      <c r="C13" s="24" t="s">
        <v>33</v>
      </c>
      <c r="D13" s="25">
        <v>4000</v>
      </c>
      <c r="E13" s="48">
        <f t="shared" si="5"/>
        <v>133.33333333333334</v>
      </c>
      <c r="F13" s="24">
        <v>27</v>
      </c>
      <c r="G13" s="25">
        <f t="shared" si="0"/>
        <v>3600.0000000000005</v>
      </c>
      <c r="H13" s="25"/>
      <c r="I13" s="25"/>
      <c r="J13" s="25">
        <f t="shared" si="1"/>
        <v>3600.0000000000005</v>
      </c>
      <c r="K13" s="25"/>
      <c r="L13" s="25"/>
      <c r="N13" s="49">
        <f t="shared" si="2"/>
        <v>0</v>
      </c>
      <c r="O13" s="49">
        <f t="shared" si="3"/>
        <v>3600.0000000000005</v>
      </c>
      <c r="P13" s="25">
        <v>200</v>
      </c>
      <c r="Q13" s="37">
        <f t="shared" si="4"/>
        <v>3400.0000000000005</v>
      </c>
      <c r="R13" s="53" t="str">
        <f>'[1]هانى حسين امين'!$B$2</f>
        <v>هانى حسين امين</v>
      </c>
      <c r="T13" s="52">
        <f>'[1]هانى حسين امين'!$F$3</f>
        <v>200</v>
      </c>
    </row>
    <row r="14" spans="1:20" s="23" customFormat="1" ht="27.75" customHeight="1" thickBot="1" x14ac:dyDescent="0.3">
      <c r="A14" s="36">
        <v>13</v>
      </c>
      <c r="B14" s="28" t="s">
        <v>34</v>
      </c>
      <c r="C14" s="24" t="s">
        <v>35</v>
      </c>
      <c r="D14" s="25">
        <v>3500</v>
      </c>
      <c r="E14" s="26">
        <f t="shared" si="5"/>
        <v>116.66666666666667</v>
      </c>
      <c r="F14" s="24">
        <v>30</v>
      </c>
      <c r="G14" s="25">
        <f t="shared" si="0"/>
        <v>3500</v>
      </c>
      <c r="H14" s="25"/>
      <c r="I14" s="25"/>
      <c r="J14" s="25">
        <f t="shared" si="1"/>
        <v>3500</v>
      </c>
      <c r="K14" s="25"/>
      <c r="L14" s="25"/>
      <c r="N14" s="49">
        <f t="shared" si="2"/>
        <v>0</v>
      </c>
      <c r="O14" s="49">
        <f t="shared" si="3"/>
        <v>3500</v>
      </c>
      <c r="P14" s="25">
        <v>500</v>
      </c>
      <c r="Q14" s="37">
        <f t="shared" si="4"/>
        <v>3000</v>
      </c>
      <c r="R14" s="54" t="str">
        <f>'[1]عبد الرحمن هاشم على'!$B$2</f>
        <v>عبد الرحمن هاشم على</v>
      </c>
      <c r="T14" s="51">
        <f>'[1]عبد الرحمن هاشم على'!$F$3</f>
        <v>0</v>
      </c>
    </row>
    <row r="15" spans="1:20" s="23" customFormat="1" ht="27.75" customHeight="1" thickBot="1" x14ac:dyDescent="0.3">
      <c r="A15" s="36">
        <v>14</v>
      </c>
      <c r="B15" s="28" t="s">
        <v>36</v>
      </c>
      <c r="C15" s="24" t="s">
        <v>35</v>
      </c>
      <c r="D15" s="25">
        <v>3500</v>
      </c>
      <c r="E15" s="48">
        <f t="shared" si="5"/>
        <v>116.66666666666667</v>
      </c>
      <c r="F15" s="24">
        <v>30</v>
      </c>
      <c r="G15" s="25">
        <f t="shared" si="0"/>
        <v>3500</v>
      </c>
      <c r="H15" s="25"/>
      <c r="I15" s="25"/>
      <c r="J15" s="25">
        <f t="shared" si="1"/>
        <v>3500</v>
      </c>
      <c r="K15" s="25"/>
      <c r="L15" s="25"/>
      <c r="N15" s="49">
        <f t="shared" si="2"/>
        <v>0</v>
      </c>
      <c r="O15" s="49">
        <f t="shared" si="3"/>
        <v>3500</v>
      </c>
      <c r="P15" s="25"/>
      <c r="Q15" s="37">
        <f t="shared" si="4"/>
        <v>3500</v>
      </c>
      <c r="R15" s="53" t="str">
        <f>'[1]عبد الرحمن سمير '!$B$2</f>
        <v xml:space="preserve">عبد الرحمن سمير </v>
      </c>
      <c r="T15" s="51">
        <f>'[1]عبد الرحمن سمير '!$F$3</f>
        <v>500</v>
      </c>
    </row>
    <row r="16" spans="1:20" s="23" customFormat="1" ht="27.75" customHeight="1" thickBot="1" x14ac:dyDescent="0.3">
      <c r="A16" s="36">
        <v>15</v>
      </c>
      <c r="B16" s="28" t="s">
        <v>37</v>
      </c>
      <c r="C16" s="24" t="s">
        <v>33</v>
      </c>
      <c r="D16" s="25">
        <v>3500</v>
      </c>
      <c r="E16" s="26">
        <f t="shared" si="5"/>
        <v>116.66666666666667</v>
      </c>
      <c r="F16" s="24">
        <v>30</v>
      </c>
      <c r="G16" s="25">
        <f t="shared" si="0"/>
        <v>3500</v>
      </c>
      <c r="H16" s="25"/>
      <c r="I16" s="25"/>
      <c r="J16" s="25">
        <f t="shared" si="1"/>
        <v>3500</v>
      </c>
      <c r="K16" s="25"/>
      <c r="L16" s="25"/>
      <c r="N16" s="49">
        <f t="shared" si="2"/>
        <v>0</v>
      </c>
      <c r="O16" s="49">
        <f t="shared" si="3"/>
        <v>3500</v>
      </c>
      <c r="P16" s="25"/>
      <c r="Q16" s="37">
        <f t="shared" si="4"/>
        <v>3500</v>
      </c>
      <c r="R16" s="53" t="str">
        <f>'[1]مارينا منير ميلاد'!$B$2</f>
        <v>مارينا منير ميلاد</v>
      </c>
      <c r="T16" s="52"/>
    </row>
    <row r="17" spans="1:21" s="23" customFormat="1" ht="27.75" customHeight="1" thickBot="1" x14ac:dyDescent="0.3">
      <c r="A17" s="36">
        <v>16</v>
      </c>
      <c r="B17" s="28" t="s">
        <v>38</v>
      </c>
      <c r="C17" s="24" t="s">
        <v>35</v>
      </c>
      <c r="D17" s="25">
        <v>3500</v>
      </c>
      <c r="E17" s="48">
        <f t="shared" si="5"/>
        <v>116.66666666666667</v>
      </c>
      <c r="F17" s="24">
        <v>30</v>
      </c>
      <c r="G17" s="25">
        <f t="shared" si="0"/>
        <v>3500</v>
      </c>
      <c r="H17" s="25"/>
      <c r="I17" s="25"/>
      <c r="J17" s="25">
        <f t="shared" si="1"/>
        <v>3500</v>
      </c>
      <c r="K17" s="25"/>
      <c r="L17" s="25"/>
      <c r="N17" s="49">
        <f t="shared" si="2"/>
        <v>0</v>
      </c>
      <c r="O17" s="49">
        <f t="shared" si="3"/>
        <v>3500</v>
      </c>
      <c r="P17" s="25"/>
      <c r="Q17" s="37">
        <f t="shared" si="4"/>
        <v>3500</v>
      </c>
      <c r="R17" s="53" t="str">
        <f>'[1]ميرنا ماجد وجيه'!$B$2</f>
        <v>ميرنا ماجد وجيه</v>
      </c>
      <c r="T17" s="52"/>
    </row>
    <row r="18" spans="1:21" s="23" customFormat="1" ht="27.75" customHeight="1" thickBot="1" x14ac:dyDescent="0.3">
      <c r="A18" s="36">
        <v>17</v>
      </c>
      <c r="B18" s="28" t="s">
        <v>39</v>
      </c>
      <c r="C18" s="24" t="s">
        <v>40</v>
      </c>
      <c r="D18" s="25">
        <v>3000</v>
      </c>
      <c r="E18" s="26">
        <f t="shared" si="5"/>
        <v>100</v>
      </c>
      <c r="F18" s="24">
        <v>30</v>
      </c>
      <c r="G18" s="25">
        <f t="shared" si="0"/>
        <v>3000</v>
      </c>
      <c r="H18" s="25"/>
      <c r="I18" s="25"/>
      <c r="J18" s="25">
        <f t="shared" si="1"/>
        <v>3000</v>
      </c>
      <c r="K18" s="25">
        <v>500</v>
      </c>
      <c r="L18" s="25"/>
      <c r="N18" s="49">
        <f t="shared" si="2"/>
        <v>500</v>
      </c>
      <c r="O18" s="49">
        <f t="shared" si="3"/>
        <v>2500</v>
      </c>
      <c r="P18" s="25"/>
      <c r="Q18" s="37">
        <f t="shared" si="4"/>
        <v>2500</v>
      </c>
      <c r="R18" s="53" t="s">
        <v>39</v>
      </c>
      <c r="T18" s="51">
        <f>'[1]حمدى عوض بليدى '!$F$3</f>
        <v>0</v>
      </c>
    </row>
    <row r="19" spans="1:21" s="23" customFormat="1" ht="27.75" customHeight="1" thickBot="1" x14ac:dyDescent="0.3">
      <c r="A19" s="36">
        <v>18</v>
      </c>
      <c r="B19" s="28" t="s">
        <v>41</v>
      </c>
      <c r="C19" s="24" t="s">
        <v>42</v>
      </c>
      <c r="D19" s="25">
        <v>3000</v>
      </c>
      <c r="E19" s="48">
        <f t="shared" si="5"/>
        <v>100</v>
      </c>
      <c r="F19" s="24">
        <v>29</v>
      </c>
      <c r="G19" s="25">
        <f t="shared" si="0"/>
        <v>2900</v>
      </c>
      <c r="H19" s="25"/>
      <c r="I19" s="25"/>
      <c r="J19" s="25">
        <f t="shared" si="1"/>
        <v>2900</v>
      </c>
      <c r="K19" s="25"/>
      <c r="L19" s="25"/>
      <c r="N19" s="49">
        <f t="shared" si="2"/>
        <v>0</v>
      </c>
      <c r="O19" s="49">
        <f t="shared" si="3"/>
        <v>2900</v>
      </c>
      <c r="P19" s="25">
        <v>1000</v>
      </c>
      <c r="Q19" s="37">
        <f t="shared" si="4"/>
        <v>1900</v>
      </c>
      <c r="R19" s="53" t="str">
        <f>'[1]محمد احمدجمعة ميهوب'!$B$2</f>
        <v>محمد احمدجمعة ميهوب</v>
      </c>
      <c r="T19" s="52">
        <f>'[1]محمد احمدجمعة ميهوب'!$F$3</f>
        <v>1000</v>
      </c>
    </row>
    <row r="20" spans="1:21" s="23" customFormat="1" ht="27.75" customHeight="1" thickBot="1" x14ac:dyDescent="0.3">
      <c r="A20" s="36">
        <v>19</v>
      </c>
      <c r="B20" s="28" t="s">
        <v>43</v>
      </c>
      <c r="C20" s="24" t="s">
        <v>44</v>
      </c>
      <c r="D20" s="25">
        <v>3000</v>
      </c>
      <c r="E20" s="26">
        <f t="shared" si="5"/>
        <v>100</v>
      </c>
      <c r="F20" s="24">
        <v>30</v>
      </c>
      <c r="G20" s="25">
        <f t="shared" si="0"/>
        <v>3000</v>
      </c>
      <c r="H20" s="25"/>
      <c r="I20" s="25"/>
      <c r="J20" s="25">
        <f t="shared" si="1"/>
        <v>3000</v>
      </c>
      <c r="K20" s="25"/>
      <c r="L20" s="25"/>
      <c r="N20" s="49">
        <f t="shared" si="2"/>
        <v>0</v>
      </c>
      <c r="O20" s="49">
        <f t="shared" si="3"/>
        <v>3000</v>
      </c>
      <c r="P20" s="25">
        <v>1000</v>
      </c>
      <c r="Q20" s="37">
        <f t="shared" si="4"/>
        <v>2000</v>
      </c>
      <c r="R20" s="53" t="str">
        <f>'[1]محمود سمير جمعة'!$B$2</f>
        <v xml:space="preserve">محمود سمير جمعة </v>
      </c>
      <c r="T20" s="51">
        <f>'[1]محمود سمير جمعة'!$F$3</f>
        <v>0</v>
      </c>
    </row>
    <row r="21" spans="1:21" s="23" customFormat="1" ht="27.75" customHeight="1" thickBot="1" x14ac:dyDescent="0.3">
      <c r="A21" s="36">
        <v>20</v>
      </c>
      <c r="B21" s="28" t="s">
        <v>45</v>
      </c>
      <c r="C21" s="24" t="s">
        <v>42</v>
      </c>
      <c r="D21" s="25">
        <v>3000</v>
      </c>
      <c r="E21" s="48">
        <f t="shared" si="5"/>
        <v>100</v>
      </c>
      <c r="F21" s="24">
        <v>30</v>
      </c>
      <c r="G21" s="25">
        <f t="shared" si="0"/>
        <v>3000</v>
      </c>
      <c r="H21" s="25"/>
      <c r="I21" s="25"/>
      <c r="J21" s="25">
        <f t="shared" si="1"/>
        <v>3000</v>
      </c>
      <c r="K21" s="25"/>
      <c r="L21" s="25"/>
      <c r="N21" s="49">
        <f t="shared" si="2"/>
        <v>0</v>
      </c>
      <c r="O21" s="49">
        <f t="shared" si="3"/>
        <v>3000</v>
      </c>
      <c r="P21" s="25"/>
      <c r="Q21" s="37">
        <f t="shared" si="4"/>
        <v>3000</v>
      </c>
      <c r="R21" s="53" t="str">
        <f>'[1]ياسر عوض '!$B$2</f>
        <v>ياسر عوض</v>
      </c>
      <c r="T21" s="51">
        <f>'[1]ياسر عوض '!$F$3</f>
        <v>1000</v>
      </c>
    </row>
    <row r="22" spans="1:21" s="23" customFormat="1" ht="27.75" customHeight="1" thickBot="1" x14ac:dyDescent="0.3">
      <c r="A22" s="36">
        <v>21</v>
      </c>
      <c r="B22" s="28" t="s">
        <v>46</v>
      </c>
      <c r="C22" s="24" t="s">
        <v>33</v>
      </c>
      <c r="D22" s="25">
        <v>3000</v>
      </c>
      <c r="E22" s="26">
        <f t="shared" si="5"/>
        <v>100</v>
      </c>
      <c r="F22" s="24">
        <v>30</v>
      </c>
      <c r="G22" s="25">
        <f t="shared" si="0"/>
        <v>3000</v>
      </c>
      <c r="H22" s="25"/>
      <c r="I22" s="25"/>
      <c r="J22" s="25">
        <f t="shared" si="1"/>
        <v>3000</v>
      </c>
      <c r="K22" s="25"/>
      <c r="L22" s="25"/>
      <c r="N22" s="49">
        <f t="shared" si="2"/>
        <v>0</v>
      </c>
      <c r="O22" s="49">
        <f t="shared" si="3"/>
        <v>3000</v>
      </c>
      <c r="P22" s="25">
        <v>2000</v>
      </c>
      <c r="Q22" s="37">
        <f t="shared" si="4"/>
        <v>1000</v>
      </c>
      <c r="R22" s="53" t="s">
        <v>47</v>
      </c>
      <c r="T22" s="51">
        <f>'[1]فارس محمد احمد'!$F$3</f>
        <v>100</v>
      </c>
    </row>
    <row r="23" spans="1:21" s="23" customFormat="1" ht="27.75" customHeight="1" thickBot="1" x14ac:dyDescent="0.3">
      <c r="A23" s="36">
        <v>22</v>
      </c>
      <c r="B23" s="28" t="s">
        <v>47</v>
      </c>
      <c r="C23" s="24" t="s">
        <v>42</v>
      </c>
      <c r="D23" s="25">
        <v>3000</v>
      </c>
      <c r="E23" s="48">
        <f t="shared" si="5"/>
        <v>100</v>
      </c>
      <c r="F23" s="24">
        <v>30</v>
      </c>
      <c r="G23" s="25">
        <f t="shared" si="0"/>
        <v>3000</v>
      </c>
      <c r="H23" s="25"/>
      <c r="I23" s="25"/>
      <c r="J23" s="25">
        <f t="shared" si="1"/>
        <v>3000</v>
      </c>
      <c r="K23" s="25"/>
      <c r="L23" s="25"/>
      <c r="N23" s="49">
        <f t="shared" si="2"/>
        <v>0</v>
      </c>
      <c r="O23" s="49">
        <f t="shared" si="3"/>
        <v>3000</v>
      </c>
      <c r="P23" s="25">
        <v>100</v>
      </c>
      <c r="Q23" s="37">
        <f t="shared" si="4"/>
        <v>2900</v>
      </c>
      <c r="R23" s="53" t="str">
        <f>'[1]شيماء احمد عمر '!$B$2</f>
        <v xml:space="preserve">شيماء احمد عمر </v>
      </c>
      <c r="T23" s="51">
        <f>'[1]شيماء احمد عمر '!$F$3</f>
        <v>2000</v>
      </c>
    </row>
    <row r="24" spans="1:21" s="23" customFormat="1" ht="27.75" customHeight="1" thickBot="1" x14ac:dyDescent="0.3">
      <c r="A24" s="36">
        <v>23</v>
      </c>
      <c r="B24" s="28" t="s">
        <v>48</v>
      </c>
      <c r="C24" s="24" t="s">
        <v>33</v>
      </c>
      <c r="D24" s="25">
        <v>3000</v>
      </c>
      <c r="E24" s="26">
        <f t="shared" si="5"/>
        <v>100</v>
      </c>
      <c r="F24" s="24">
        <v>30</v>
      </c>
      <c r="G24" s="25">
        <f t="shared" si="0"/>
        <v>3000</v>
      </c>
      <c r="H24" s="25"/>
      <c r="I24" s="25"/>
      <c r="J24" s="25">
        <f t="shared" si="1"/>
        <v>3000</v>
      </c>
      <c r="K24" s="25"/>
      <c r="L24" s="25"/>
      <c r="N24" s="49">
        <f t="shared" si="2"/>
        <v>0</v>
      </c>
      <c r="O24" s="49">
        <f t="shared" si="3"/>
        <v>3000</v>
      </c>
      <c r="P24" s="25"/>
      <c r="Q24" s="37">
        <f t="shared" si="4"/>
        <v>3000</v>
      </c>
      <c r="R24" s="53" t="str">
        <f>'[1]علاء حمدى عوض'!$B$2</f>
        <v>علاء حمدى عوض</v>
      </c>
      <c r="T24" s="51">
        <f>'[1]علاء حمدى عوض'!$F$3</f>
        <v>0</v>
      </c>
    </row>
    <row r="25" spans="1:21" s="23" customFormat="1" ht="27.75" customHeight="1" thickBot="1" x14ac:dyDescent="0.3">
      <c r="A25" s="36">
        <v>24</v>
      </c>
      <c r="B25" s="28" t="s">
        <v>49</v>
      </c>
      <c r="C25" s="24" t="s">
        <v>50</v>
      </c>
      <c r="D25" s="25">
        <v>3000</v>
      </c>
      <c r="E25" s="48">
        <f t="shared" si="5"/>
        <v>100</v>
      </c>
      <c r="F25" s="24">
        <v>30</v>
      </c>
      <c r="G25" s="25">
        <f t="shared" si="0"/>
        <v>3000</v>
      </c>
      <c r="H25" s="25"/>
      <c r="I25" s="25"/>
      <c r="J25" s="25">
        <f t="shared" si="1"/>
        <v>3000</v>
      </c>
      <c r="K25" s="25"/>
      <c r="L25" s="25"/>
      <c r="N25" s="49">
        <f t="shared" si="2"/>
        <v>0</v>
      </c>
      <c r="O25" s="49">
        <f t="shared" si="3"/>
        <v>3000</v>
      </c>
      <c r="P25" s="25"/>
      <c r="Q25" s="37">
        <f t="shared" si="4"/>
        <v>3000</v>
      </c>
      <c r="R25" s="53" t="str">
        <f>'[1]سيد عبد القادر على'!$B$2</f>
        <v>سيد عبد القادر على</v>
      </c>
      <c r="T25" s="51">
        <f>'[1]سيد عبد القادر على'!$F$3</f>
        <v>0</v>
      </c>
    </row>
    <row r="26" spans="1:21" s="23" customFormat="1" ht="27.75" customHeight="1" thickBot="1" x14ac:dyDescent="0.3">
      <c r="A26" s="36">
        <v>25</v>
      </c>
      <c r="B26" s="28" t="s">
        <v>51</v>
      </c>
      <c r="C26" s="24" t="s">
        <v>52</v>
      </c>
      <c r="D26" s="25">
        <v>2500</v>
      </c>
      <c r="E26" s="26">
        <f t="shared" si="5"/>
        <v>83.333333333333329</v>
      </c>
      <c r="F26" s="24">
        <v>30</v>
      </c>
      <c r="G26" s="25">
        <f t="shared" si="0"/>
        <v>2500</v>
      </c>
      <c r="H26" s="25"/>
      <c r="I26" s="25"/>
      <c r="J26" s="25">
        <f t="shared" si="1"/>
        <v>2500</v>
      </c>
      <c r="K26" s="25"/>
      <c r="L26" s="25"/>
      <c r="N26" s="49">
        <f t="shared" si="2"/>
        <v>0</v>
      </c>
      <c r="O26" s="49">
        <f t="shared" si="3"/>
        <v>2500</v>
      </c>
      <c r="P26" s="25"/>
      <c r="Q26" s="37">
        <f t="shared" si="4"/>
        <v>2500</v>
      </c>
      <c r="R26" s="53" t="str">
        <f>'[1]هناء عبد الناصر '!$B$2</f>
        <v xml:space="preserve">هناء عبد الناصر </v>
      </c>
      <c r="T26" s="51">
        <f>'[1]هناء عبد الناصر '!$F$3</f>
        <v>0</v>
      </c>
    </row>
    <row r="27" spans="1:21" s="23" customFormat="1" ht="27.75" customHeight="1" thickBot="1" x14ac:dyDescent="0.3">
      <c r="A27" s="36">
        <v>26</v>
      </c>
      <c r="B27" s="28" t="s">
        <v>53</v>
      </c>
      <c r="C27" s="24" t="s">
        <v>54</v>
      </c>
      <c r="D27" s="25">
        <v>2500</v>
      </c>
      <c r="E27" s="48">
        <f t="shared" si="5"/>
        <v>83.333333333333329</v>
      </c>
      <c r="F27" s="24">
        <v>30</v>
      </c>
      <c r="G27" s="25">
        <f t="shared" si="0"/>
        <v>2500</v>
      </c>
      <c r="H27" s="25"/>
      <c r="I27" s="25"/>
      <c r="J27" s="25">
        <f t="shared" si="1"/>
        <v>2500</v>
      </c>
      <c r="K27" s="25"/>
      <c r="L27" s="25"/>
      <c r="N27" s="49">
        <f t="shared" si="2"/>
        <v>0</v>
      </c>
      <c r="O27" s="49">
        <f t="shared" si="3"/>
        <v>2500</v>
      </c>
      <c r="P27" s="25">
        <v>500</v>
      </c>
      <c r="Q27" s="37">
        <f t="shared" si="4"/>
        <v>2000</v>
      </c>
      <c r="R27" s="53" t="str">
        <f>'[1]صايم عيد محمد سلامه'!$B$2</f>
        <v>صايم عيد محمد سلامه</v>
      </c>
      <c r="T27" s="51">
        <f>'[1]صايم عيد محمد سلامه'!$F$3</f>
        <v>500</v>
      </c>
    </row>
    <row r="28" spans="1:21" s="23" customFormat="1" ht="27.75" customHeight="1" thickBot="1" x14ac:dyDescent="0.3">
      <c r="A28" s="36">
        <v>27</v>
      </c>
      <c r="B28" s="28" t="s">
        <v>56</v>
      </c>
      <c r="C28" s="24" t="s">
        <v>54</v>
      </c>
      <c r="D28" s="25">
        <v>2500</v>
      </c>
      <c r="E28" s="26">
        <f t="shared" si="5"/>
        <v>83.333333333333329</v>
      </c>
      <c r="F28" s="24">
        <v>30</v>
      </c>
      <c r="G28" s="25">
        <f t="shared" si="0"/>
        <v>2500</v>
      </c>
      <c r="H28" s="25"/>
      <c r="I28" s="25"/>
      <c r="J28" s="25">
        <f t="shared" si="1"/>
        <v>2500</v>
      </c>
      <c r="K28" s="25"/>
      <c r="L28" s="25"/>
      <c r="N28" s="49">
        <f t="shared" si="2"/>
        <v>0</v>
      </c>
      <c r="O28" s="49">
        <f t="shared" si="3"/>
        <v>2500</v>
      </c>
      <c r="P28" s="25"/>
      <c r="Q28" s="37">
        <f t="shared" si="4"/>
        <v>2500</v>
      </c>
      <c r="R28" s="53" t="str">
        <f>'[1]اسماعيل ابراهيم سعد'!$B$2</f>
        <v>اسماعيل ابراهيم سعد</v>
      </c>
      <c r="T28" s="51">
        <f>'[1]اسماعيل ابراهيم سعد'!$F$3</f>
        <v>0</v>
      </c>
    </row>
    <row r="29" spans="1:21" s="23" customFormat="1" ht="27.75" customHeight="1" thickBot="1" x14ac:dyDescent="0.3">
      <c r="A29" s="36">
        <v>28</v>
      </c>
      <c r="B29" s="28" t="s">
        <v>57</v>
      </c>
      <c r="C29" s="24" t="s">
        <v>58</v>
      </c>
      <c r="D29" s="25">
        <v>2500</v>
      </c>
      <c r="E29" s="48">
        <f t="shared" si="5"/>
        <v>83.333333333333329</v>
      </c>
      <c r="F29" s="24">
        <v>30</v>
      </c>
      <c r="G29" s="25">
        <f t="shared" si="0"/>
        <v>2500</v>
      </c>
      <c r="H29" s="25"/>
      <c r="I29" s="25"/>
      <c r="J29" s="25">
        <f t="shared" si="1"/>
        <v>2500</v>
      </c>
      <c r="K29" s="25"/>
      <c r="L29" s="25"/>
      <c r="N29" s="49">
        <f t="shared" si="2"/>
        <v>0</v>
      </c>
      <c r="O29" s="49">
        <f t="shared" si="3"/>
        <v>2500</v>
      </c>
      <c r="P29" s="25">
        <v>1000</v>
      </c>
      <c r="Q29" s="37">
        <f t="shared" si="4"/>
        <v>1500</v>
      </c>
      <c r="R29" s="53" t="str">
        <f>'[1]بسام ابراهيم معوض'!$B$2</f>
        <v>بسام ابراهيم معوض</v>
      </c>
      <c r="T29" s="51">
        <f>'[1]بسام ابراهيم معوض'!$F$3</f>
        <v>900</v>
      </c>
    </row>
    <row r="30" spans="1:21" s="23" customFormat="1" ht="27.75" customHeight="1" thickBot="1" x14ac:dyDescent="0.3">
      <c r="A30" s="36">
        <v>29</v>
      </c>
      <c r="B30" s="28" t="s">
        <v>59</v>
      </c>
      <c r="C30" s="24" t="s">
        <v>54</v>
      </c>
      <c r="D30" s="25">
        <v>2500</v>
      </c>
      <c r="E30" s="26">
        <f t="shared" si="5"/>
        <v>83.333333333333329</v>
      </c>
      <c r="F30" s="24">
        <v>29</v>
      </c>
      <c r="G30" s="25">
        <f t="shared" si="0"/>
        <v>2416.6666666666665</v>
      </c>
      <c r="H30" s="25"/>
      <c r="I30" s="25"/>
      <c r="J30" s="25">
        <f t="shared" si="1"/>
        <v>2416.6666666666665</v>
      </c>
      <c r="K30" s="25"/>
      <c r="L30" s="25"/>
      <c r="N30" s="49">
        <f t="shared" si="2"/>
        <v>0</v>
      </c>
      <c r="O30" s="49">
        <f t="shared" si="3"/>
        <v>2416.6666666666665</v>
      </c>
      <c r="P30" s="25">
        <v>945</v>
      </c>
      <c r="Q30" s="37">
        <f t="shared" si="4"/>
        <v>1471.6666666666665</v>
      </c>
      <c r="R30" s="53" t="str">
        <f>'[1]ابراهيم خالد سيد جمعة'!$B$2</f>
        <v>ابراهيم خالد سيد جمعة</v>
      </c>
      <c r="T30" s="51">
        <f>'[1]ابراهيم خالد سيد جمعة'!$F$3</f>
        <v>0</v>
      </c>
    </row>
    <row r="31" spans="1:21" s="23" customFormat="1" ht="27.75" customHeight="1" thickBot="1" x14ac:dyDescent="0.3">
      <c r="A31" s="36">
        <v>30</v>
      </c>
      <c r="B31" s="28" t="s">
        <v>60</v>
      </c>
      <c r="C31" s="24" t="s">
        <v>58</v>
      </c>
      <c r="D31" s="25">
        <v>2200</v>
      </c>
      <c r="E31" s="48">
        <f t="shared" si="5"/>
        <v>73.333333333333329</v>
      </c>
      <c r="F31" s="24">
        <v>30</v>
      </c>
      <c r="G31" s="25">
        <f t="shared" si="0"/>
        <v>2200</v>
      </c>
      <c r="H31" s="25"/>
      <c r="I31" s="25"/>
      <c r="J31" s="25">
        <f t="shared" si="1"/>
        <v>2200</v>
      </c>
      <c r="K31" s="25"/>
      <c r="L31" s="25"/>
      <c r="N31" s="49">
        <f t="shared" si="2"/>
        <v>0</v>
      </c>
      <c r="O31" s="49">
        <f t="shared" si="3"/>
        <v>2200</v>
      </c>
      <c r="P31" s="25"/>
      <c r="Q31" s="37">
        <f t="shared" si="4"/>
        <v>2200</v>
      </c>
      <c r="R31" s="53" t="str">
        <f>'[1]عيد فرحات سيد'!$B$2</f>
        <v>عيد فرحات سيد</v>
      </c>
      <c r="T31" s="51">
        <f>'[1]عيد فرحات سيد'!$F$3</f>
        <v>0</v>
      </c>
      <c r="U31" s="55"/>
    </row>
    <row r="32" spans="1:21" s="23" customFormat="1" ht="27.75" customHeight="1" thickBot="1" x14ac:dyDescent="0.3">
      <c r="A32" s="36">
        <v>31</v>
      </c>
      <c r="B32" s="28" t="s">
        <v>63</v>
      </c>
      <c r="C32" s="24" t="s">
        <v>64</v>
      </c>
      <c r="D32" s="25">
        <v>1700</v>
      </c>
      <c r="E32" s="26">
        <f t="shared" si="5"/>
        <v>56.666666666666664</v>
      </c>
      <c r="F32" s="24">
        <v>30</v>
      </c>
      <c r="G32" s="25">
        <f t="shared" si="0"/>
        <v>1700</v>
      </c>
      <c r="H32" s="25"/>
      <c r="I32" s="25"/>
      <c r="J32" s="25">
        <f t="shared" si="1"/>
        <v>1700</v>
      </c>
      <c r="K32" s="25"/>
      <c r="L32" s="25"/>
      <c r="N32" s="49">
        <f t="shared" si="2"/>
        <v>0</v>
      </c>
      <c r="O32" s="49">
        <f t="shared" si="3"/>
        <v>1700</v>
      </c>
      <c r="P32" s="25"/>
      <c r="Q32" s="37">
        <f t="shared" si="4"/>
        <v>1700</v>
      </c>
      <c r="R32" s="57" t="str">
        <f>'[1]ابراهيم عيدسيد'!$B$2</f>
        <v xml:space="preserve">ابراهيم عيدسيد   </v>
      </c>
      <c r="S32" s="55"/>
      <c r="T32" s="58">
        <f>'[1]ابراهيم عيدسيد'!$F$3</f>
        <v>500</v>
      </c>
      <c r="U32" s="55"/>
    </row>
    <row r="33" spans="1:21" s="23" customFormat="1" ht="27.75" customHeight="1" thickBot="1" x14ac:dyDescent="0.3">
      <c r="A33" s="36">
        <v>32</v>
      </c>
      <c r="B33" s="28" t="s">
        <v>65</v>
      </c>
      <c r="C33" s="24" t="s">
        <v>64</v>
      </c>
      <c r="D33" s="25">
        <v>1700</v>
      </c>
      <c r="E33" s="48">
        <f t="shared" si="5"/>
        <v>56.666666666666664</v>
      </c>
      <c r="F33" s="24">
        <v>30</v>
      </c>
      <c r="G33" s="25">
        <f t="shared" si="0"/>
        <v>1700</v>
      </c>
      <c r="H33" s="25"/>
      <c r="I33" s="25"/>
      <c r="J33" s="25">
        <f t="shared" si="1"/>
        <v>1700</v>
      </c>
      <c r="K33" s="25"/>
      <c r="L33" s="25"/>
      <c r="N33" s="49">
        <f t="shared" si="2"/>
        <v>0</v>
      </c>
      <c r="O33" s="49">
        <f t="shared" si="3"/>
        <v>1700</v>
      </c>
      <c r="P33" s="25"/>
      <c r="Q33" s="37">
        <f t="shared" si="4"/>
        <v>1700</v>
      </c>
      <c r="R33" s="53" t="str">
        <f>'[1]محمد مفتاح'!$B$2</f>
        <v>محمد مفتاح</v>
      </c>
      <c r="T33" s="51">
        <f>'[1]محمد مفتاح'!$F$3</f>
        <v>0</v>
      </c>
    </row>
    <row r="34" spans="1:21" s="23" customFormat="1" ht="27.75" customHeight="1" thickBot="1" x14ac:dyDescent="0.3">
      <c r="A34" s="36">
        <v>33</v>
      </c>
      <c r="B34" s="28" t="s">
        <v>66</v>
      </c>
      <c r="C34" s="24" t="s">
        <v>64</v>
      </c>
      <c r="D34" s="25">
        <v>1700</v>
      </c>
      <c r="E34" s="26">
        <f t="shared" si="5"/>
        <v>56.666666666666664</v>
      </c>
      <c r="F34" s="24">
        <v>30</v>
      </c>
      <c r="G34" s="25">
        <f t="shared" si="0"/>
        <v>1700</v>
      </c>
      <c r="H34" s="25"/>
      <c r="I34" s="25"/>
      <c r="J34" s="25">
        <f t="shared" si="1"/>
        <v>1700</v>
      </c>
      <c r="K34" s="25"/>
      <c r="L34" s="25"/>
      <c r="N34" s="49">
        <f t="shared" si="2"/>
        <v>0</v>
      </c>
      <c r="O34" s="49">
        <f t="shared" si="3"/>
        <v>1700</v>
      </c>
      <c r="P34" s="25"/>
      <c r="Q34" s="37">
        <f t="shared" si="4"/>
        <v>1700</v>
      </c>
      <c r="R34" s="53" t="str">
        <f>'[1]هشام عيد شوبك'!$B$2</f>
        <v>هشام عيد شوبك</v>
      </c>
      <c r="T34" s="51">
        <f>'[1]محمد مفتاح'!$F$3</f>
        <v>0</v>
      </c>
    </row>
    <row r="35" spans="1:21" s="23" customFormat="1" ht="27.75" customHeight="1" thickBot="1" x14ac:dyDescent="0.3">
      <c r="A35" s="36">
        <v>34</v>
      </c>
      <c r="B35" s="28" t="s">
        <v>67</v>
      </c>
      <c r="C35" s="24" t="s">
        <v>64</v>
      </c>
      <c r="D35" s="25">
        <v>1700</v>
      </c>
      <c r="E35" s="48">
        <f t="shared" si="5"/>
        <v>56.666666666666664</v>
      </c>
      <c r="F35" s="24">
        <v>30</v>
      </c>
      <c r="G35" s="25">
        <f t="shared" si="0"/>
        <v>1700</v>
      </c>
      <c r="H35" s="25"/>
      <c r="I35" s="25"/>
      <c r="J35" s="25">
        <f t="shared" si="1"/>
        <v>1700</v>
      </c>
      <c r="K35" s="25"/>
      <c r="L35" s="25"/>
      <c r="N35" s="49">
        <f t="shared" si="2"/>
        <v>0</v>
      </c>
      <c r="O35" s="49">
        <f t="shared" si="3"/>
        <v>1700</v>
      </c>
      <c r="P35" s="25"/>
      <c r="Q35" s="37">
        <f t="shared" si="4"/>
        <v>1700</v>
      </c>
      <c r="R35" s="53" t="s">
        <v>66</v>
      </c>
      <c r="T35" s="51">
        <f>'[1]خالد عبد العزيزمفتاح'!$F$3</f>
        <v>0</v>
      </c>
    </row>
    <row r="36" spans="1:21" s="23" customFormat="1" ht="27.75" customHeight="1" thickBot="1" x14ac:dyDescent="0.3">
      <c r="A36" s="36">
        <v>35</v>
      </c>
      <c r="B36" s="28" t="s">
        <v>68</v>
      </c>
      <c r="C36" s="24" t="s">
        <v>52</v>
      </c>
      <c r="D36" s="25">
        <v>1700</v>
      </c>
      <c r="E36" s="26">
        <f t="shared" si="5"/>
        <v>56.666666666666664</v>
      </c>
      <c r="F36" s="24">
        <v>30</v>
      </c>
      <c r="G36" s="25">
        <f t="shared" si="0"/>
        <v>1700</v>
      </c>
      <c r="H36" s="25"/>
      <c r="I36" s="25"/>
      <c r="J36" s="25">
        <f t="shared" si="1"/>
        <v>1700</v>
      </c>
      <c r="K36" s="25"/>
      <c r="L36" s="25"/>
      <c r="N36" s="49">
        <f t="shared" si="2"/>
        <v>0</v>
      </c>
      <c r="O36" s="49">
        <f t="shared" si="3"/>
        <v>1700</v>
      </c>
      <c r="P36" s="25"/>
      <c r="Q36" s="37">
        <f t="shared" si="4"/>
        <v>1700</v>
      </c>
      <c r="R36" s="53" t="str">
        <f>'[1]عمر محروس '!$B$2</f>
        <v>عبدالكريم عبدالعليم</v>
      </c>
      <c r="T36" s="51">
        <f>'[1]عمر محروس '!$F$3</f>
        <v>0</v>
      </c>
      <c r="U36" s="55"/>
    </row>
    <row r="37" spans="1:21" s="23" customFormat="1" ht="27.75" customHeight="1" thickBot="1" x14ac:dyDescent="0.3">
      <c r="A37" s="36">
        <v>36</v>
      </c>
      <c r="B37" s="28" t="s">
        <v>69</v>
      </c>
      <c r="C37" s="24" t="s">
        <v>79</v>
      </c>
      <c r="D37" s="25">
        <v>1000</v>
      </c>
      <c r="E37" s="48">
        <f t="shared" si="5"/>
        <v>33.333333333333336</v>
      </c>
      <c r="F37" s="24">
        <v>30</v>
      </c>
      <c r="G37" s="25">
        <f t="shared" si="0"/>
        <v>1000.0000000000001</v>
      </c>
      <c r="H37" s="25"/>
      <c r="I37" s="25"/>
      <c r="J37" s="25">
        <f t="shared" si="1"/>
        <v>1000.0000000000001</v>
      </c>
      <c r="K37" s="25"/>
      <c r="L37" s="25"/>
      <c r="N37" s="49">
        <f t="shared" si="2"/>
        <v>0</v>
      </c>
      <c r="O37" s="49">
        <f t="shared" si="3"/>
        <v>1000.0000000000001</v>
      </c>
      <c r="P37" s="25"/>
      <c r="Q37" s="37">
        <f t="shared" si="4"/>
        <v>1000.0000000000001</v>
      </c>
      <c r="R37" s="53" t="str">
        <f>'[1]على عيد شوبك'!$B$2</f>
        <v>على عيد شوبك</v>
      </c>
      <c r="T37" s="51">
        <f>'[1]على عيد شوبك'!$F$3</f>
        <v>0</v>
      </c>
    </row>
    <row r="38" spans="1:21" s="23" customFormat="1" ht="27.75" customHeight="1" thickBot="1" x14ac:dyDescent="0.3">
      <c r="A38" s="36">
        <v>37</v>
      </c>
      <c r="B38" s="56" t="s">
        <v>70</v>
      </c>
      <c r="C38" s="24" t="s">
        <v>79</v>
      </c>
      <c r="D38" s="25">
        <v>1000</v>
      </c>
      <c r="E38" s="26">
        <f t="shared" si="5"/>
        <v>33.333333333333336</v>
      </c>
      <c r="F38" s="24">
        <v>30</v>
      </c>
      <c r="G38" s="25">
        <f t="shared" si="0"/>
        <v>1000.0000000000001</v>
      </c>
      <c r="H38" s="25"/>
      <c r="I38" s="25"/>
      <c r="J38" s="25">
        <f t="shared" si="1"/>
        <v>1000.0000000000001</v>
      </c>
      <c r="K38" s="25"/>
      <c r="L38" s="25"/>
      <c r="N38" s="49">
        <f t="shared" si="2"/>
        <v>0</v>
      </c>
      <c r="O38" s="49">
        <f t="shared" si="3"/>
        <v>1000.0000000000001</v>
      </c>
      <c r="P38" s="25"/>
      <c r="Q38" s="37">
        <f t="shared" si="4"/>
        <v>1000.0000000000001</v>
      </c>
      <c r="R38" s="53" t="str">
        <f>'[1]ضياء مسعود'!$B$2</f>
        <v>ضياء مسعود</v>
      </c>
      <c r="T38" s="51">
        <f>'[1]ضياء مسعود'!$F$3</f>
        <v>0</v>
      </c>
    </row>
    <row r="39" spans="1:21" s="23" customFormat="1" ht="27.75" customHeight="1" thickBot="1" x14ac:dyDescent="0.3">
      <c r="A39" s="36">
        <v>38</v>
      </c>
      <c r="B39" s="28" t="s">
        <v>71</v>
      </c>
      <c r="C39" s="24" t="s">
        <v>79</v>
      </c>
      <c r="D39" s="25">
        <v>1000</v>
      </c>
      <c r="E39" s="48">
        <f t="shared" si="5"/>
        <v>33.333333333333336</v>
      </c>
      <c r="F39" s="24">
        <v>30</v>
      </c>
      <c r="G39" s="25">
        <f t="shared" si="0"/>
        <v>1000.0000000000001</v>
      </c>
      <c r="H39" s="25"/>
      <c r="I39" s="25"/>
      <c r="J39" s="25">
        <f t="shared" si="1"/>
        <v>1000.0000000000001</v>
      </c>
      <c r="K39" s="25"/>
      <c r="L39" s="25"/>
      <c r="N39" s="49">
        <f t="shared" si="2"/>
        <v>0</v>
      </c>
      <c r="O39" s="49">
        <f t="shared" si="3"/>
        <v>1000.0000000000001</v>
      </c>
      <c r="P39" s="25"/>
      <c r="Q39" s="37">
        <f t="shared" si="4"/>
        <v>1000.0000000000001</v>
      </c>
      <c r="R39" s="53" t="str">
        <f>'[1]حازم ابراهيم عبد العال '!$B$2</f>
        <v>حازم ابراهيم عبد العال</v>
      </c>
      <c r="T39" s="51">
        <f>'[1]حازم ابراهيم عبد العال '!$F$3</f>
        <v>0</v>
      </c>
    </row>
    <row r="40" spans="1:21" s="23" customFormat="1" ht="27.75" customHeight="1" thickBot="1" x14ac:dyDescent="0.3">
      <c r="A40" s="36">
        <v>39</v>
      </c>
      <c r="B40" s="28" t="s">
        <v>72</v>
      </c>
      <c r="C40" s="24" t="s">
        <v>80</v>
      </c>
      <c r="D40" s="25">
        <v>500</v>
      </c>
      <c r="E40" s="26">
        <f t="shared" si="5"/>
        <v>16.666666666666668</v>
      </c>
      <c r="F40" s="24">
        <v>30</v>
      </c>
      <c r="G40" s="25">
        <f t="shared" si="0"/>
        <v>500.00000000000006</v>
      </c>
      <c r="H40" s="25"/>
      <c r="I40" s="25"/>
      <c r="J40" s="25">
        <f t="shared" si="1"/>
        <v>500.00000000000006</v>
      </c>
      <c r="K40" s="25"/>
      <c r="L40" s="25"/>
      <c r="N40" s="49">
        <f t="shared" si="2"/>
        <v>0</v>
      </c>
      <c r="O40" s="49">
        <f t="shared" si="3"/>
        <v>500.00000000000006</v>
      </c>
      <c r="P40" s="25"/>
      <c r="Q40" s="37">
        <f t="shared" si="4"/>
        <v>500.00000000000006</v>
      </c>
      <c r="R40" s="53" t="str">
        <f>'[1]سيد عبد العليم يوسف '!$B$2</f>
        <v>سيد عبد العليم يوسف</v>
      </c>
      <c r="S40" s="38"/>
      <c r="T40" s="51">
        <f>'[1]سيد عبد العليم يوسف '!$F$3</f>
        <v>0</v>
      </c>
    </row>
    <row r="41" spans="1:21" s="38" customFormat="1" ht="60.75" customHeight="1" thickTop="1" thickBot="1" x14ac:dyDescent="0.3">
      <c r="A41" s="101" t="s">
        <v>95</v>
      </c>
      <c r="B41" s="102"/>
      <c r="C41" s="103"/>
      <c r="D41" s="39"/>
      <c r="E41" s="39"/>
      <c r="F41" s="40"/>
      <c r="G41" s="40">
        <f t="shared" ref="G41:O41" si="6">SUM(G2:G40)</f>
        <v>130383.33333333334</v>
      </c>
      <c r="H41" s="40">
        <f t="shared" si="6"/>
        <v>0</v>
      </c>
      <c r="I41" s="40">
        <f t="shared" si="6"/>
        <v>0</v>
      </c>
      <c r="J41" s="40">
        <f t="shared" si="6"/>
        <v>130383.33333333334</v>
      </c>
      <c r="K41" s="40">
        <f t="shared" si="6"/>
        <v>500</v>
      </c>
      <c r="L41" s="40">
        <f t="shared" si="6"/>
        <v>0</v>
      </c>
      <c r="M41" s="40">
        <f t="shared" si="6"/>
        <v>0</v>
      </c>
      <c r="N41" s="40">
        <f t="shared" si="6"/>
        <v>500</v>
      </c>
      <c r="O41" s="40">
        <f t="shared" si="6"/>
        <v>129883.33333333334</v>
      </c>
      <c r="P41" s="40">
        <f>SUM(P2:P40)</f>
        <v>23195</v>
      </c>
      <c r="Q41" s="41">
        <f>SUM(Q2:Q40)</f>
        <v>106688.33333333334</v>
      </c>
      <c r="R41" s="53" t="str">
        <f>'[1]محمد حسين محمد '!$B$2</f>
        <v>محمد حسين محمد</v>
      </c>
      <c r="S41"/>
      <c r="T41" s="51">
        <f>'[1]محمد حسين محمد '!$F$3</f>
        <v>0</v>
      </c>
    </row>
    <row r="42" spans="1:21" ht="22.5" thickTop="1" thickBot="1" x14ac:dyDescent="0.3">
      <c r="R42" s="53" t="str">
        <f>'[1]محمد ميزار'!$B$2</f>
        <v>محمد ميزار</v>
      </c>
      <c r="T42" s="51">
        <f>'[1]محمد ميزار'!$F$3</f>
        <v>1000</v>
      </c>
    </row>
    <row r="43" spans="1:21" ht="21.75" thickBot="1" x14ac:dyDescent="0.3">
      <c r="R43" s="53"/>
      <c r="T43" s="50">
        <f>SUM(T3:T42)</f>
        <v>23100</v>
      </c>
    </row>
  </sheetData>
  <mergeCells count="1">
    <mergeCell ref="A41:C41"/>
  </mergeCells>
  <hyperlinks>
    <hyperlink ref="R12" location="'محمد ميزار'!A1" display="'محمد ميزار'!A1" xr:uid="{48176E19-C223-4B02-BCB5-D84C7F028CB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TEST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Al-Manara Accountant</cp:lastModifiedBy>
  <cp:lastPrinted>2023-11-12T13:31:59Z</cp:lastPrinted>
  <dcterms:created xsi:type="dcterms:W3CDTF">2015-06-05T18:17:20Z</dcterms:created>
  <dcterms:modified xsi:type="dcterms:W3CDTF">2023-12-03T11:14:33Z</dcterms:modified>
</cp:coreProperties>
</file>